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ses\Dropbox (San Juan County)\San Juan County Team Folder\Assessor\Requests\_Sales List\"/>
    </mc:Choice>
  </mc:AlternateContent>
  <xr:revisionPtr revIDLastSave="0" documentId="13_ncr:1_{57C193A3-CB36-4041-99C4-68B9310984A3}" xr6:coauthVersionLast="46" xr6:coauthVersionMax="47" xr10:uidLastSave="{00000000-0000-0000-0000-000000000000}"/>
  <bookViews>
    <workbookView xWindow="-108" yWindow="-108" windowWidth="30936" windowHeight="12456" xr2:uid="{00000000-000D-0000-FFFF-FFFF00000000}"/>
  </bookViews>
  <sheets>
    <sheet name="San Juan County Sales List" sheetId="2" r:id="rId1"/>
  </sheets>
  <definedNames>
    <definedName name="_xlnm._FilterDatabase" localSheetId="0" hidden="1">'San Juan County Sales List'!$A$1:$T$343</definedName>
    <definedName name="_xlnm.Print_Area" localSheetId="0">'San Juan County Sales List'!$A$1:$T$376</definedName>
    <definedName name="_xlnm.Print_Titles" localSheetId="0">'San Juan County Sales List'!$1:$1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2" l="1"/>
  <c r="O8" i="2"/>
  <c r="N2" i="2"/>
  <c r="O2" i="2"/>
  <c r="O5" i="2"/>
  <c r="N5" i="2"/>
  <c r="O3" i="2"/>
  <c r="N3" i="2"/>
  <c r="N4" i="2"/>
  <c r="O4" i="2"/>
  <c r="O6" i="2"/>
  <c r="N6" i="2"/>
  <c r="N7" i="2"/>
  <c r="O7" i="2"/>
  <c r="N11" i="2"/>
  <c r="O11" i="2"/>
  <c r="O9" i="2"/>
  <c r="N9" i="2"/>
  <c r="N10" i="2"/>
  <c r="O10" i="2"/>
  <c r="O12" i="2"/>
  <c r="N12" i="2"/>
  <c r="O29" i="2"/>
  <c r="N29" i="2"/>
  <c r="N30" i="2"/>
  <c r="O30" i="2"/>
  <c r="O13" i="2"/>
  <c r="N13" i="2"/>
  <c r="O14" i="2"/>
  <c r="N14" i="2"/>
  <c r="O15" i="2"/>
  <c r="N15" i="2"/>
  <c r="O17" i="2"/>
  <c r="N17" i="2"/>
  <c r="O22" i="2"/>
  <c r="N22" i="2"/>
  <c r="O20" i="2"/>
  <c r="N20" i="2"/>
  <c r="O21" i="2"/>
  <c r="N21" i="2"/>
  <c r="O23" i="2"/>
  <c r="N23" i="2"/>
  <c r="O24" i="2"/>
  <c r="N24" i="2"/>
  <c r="O26" i="2"/>
  <c r="N26" i="2"/>
  <c r="O27" i="2"/>
  <c r="N27" i="2"/>
  <c r="O18" i="2"/>
  <c r="N18" i="2"/>
  <c r="N31" i="2"/>
  <c r="N33" i="2"/>
  <c r="O34" i="2"/>
  <c r="N34" i="2"/>
  <c r="N32" i="2"/>
  <c r="O59" i="2"/>
  <c r="O90" i="2"/>
  <c r="L90" i="2"/>
  <c r="N90" i="2" s="1"/>
  <c r="O48" i="2"/>
  <c r="L48" i="2"/>
  <c r="N48" i="2" s="1"/>
  <c r="N46" i="2"/>
  <c r="O46" i="2"/>
  <c r="M35" i="2"/>
  <c r="O35" i="2" s="1"/>
  <c r="N35" i="2"/>
  <c r="O36" i="2"/>
  <c r="N36" i="2"/>
  <c r="O38" i="2"/>
  <c r="N38" i="2"/>
  <c r="O39" i="2"/>
  <c r="N39" i="2"/>
  <c r="O44" i="2"/>
  <c r="N44" i="2"/>
  <c r="N40" i="2"/>
  <c r="O41" i="2"/>
  <c r="N41" i="2"/>
  <c r="N42" i="2"/>
  <c r="O50" i="2"/>
  <c r="N50" i="2"/>
  <c r="N56" i="2"/>
  <c r="N81" i="2"/>
  <c r="N79" i="2"/>
  <c r="N78" i="2"/>
  <c r="N76" i="2"/>
  <c r="N73" i="2"/>
  <c r="N72" i="2"/>
  <c r="N60" i="2"/>
  <c r="N53" i="2"/>
  <c r="N87" i="2"/>
  <c r="N69" i="2"/>
  <c r="N71" i="2"/>
  <c r="N66" i="2"/>
  <c r="N93" i="2"/>
  <c r="N59" i="2"/>
  <c r="N67" i="2"/>
  <c r="N57" i="2"/>
  <c r="N74" i="2"/>
  <c r="N82" i="2"/>
  <c r="N58" i="2"/>
  <c r="N63" i="2"/>
  <c r="N283" i="2"/>
  <c r="N68" i="2"/>
  <c r="N62" i="2"/>
  <c r="N55" i="2"/>
  <c r="O363" i="2"/>
  <c r="O143" i="2"/>
  <c r="O85" i="2"/>
  <c r="O67" i="2"/>
  <c r="O101" i="2"/>
  <c r="O370" i="2"/>
  <c r="O263" i="2"/>
  <c r="O57" i="2"/>
  <c r="O77" i="2"/>
  <c r="O375" i="2"/>
  <c r="O284" i="2"/>
  <c r="O195" i="2"/>
  <c r="O172" i="2"/>
  <c r="O196" i="2"/>
  <c r="O173" i="2"/>
  <c r="O313" i="2"/>
  <c r="O74" i="2"/>
  <c r="O135" i="2"/>
  <c r="O355" i="2"/>
  <c r="O166" i="2"/>
  <c r="O113" i="2"/>
  <c r="O184" i="2"/>
  <c r="O82" i="2"/>
  <c r="O348" i="2"/>
  <c r="O276" i="2"/>
  <c r="O161" i="2"/>
  <c r="O100" i="2"/>
  <c r="O242" i="2"/>
  <c r="O58" i="2"/>
  <c r="O298" i="2"/>
  <c r="O122" i="2"/>
  <c r="O209" i="2"/>
  <c r="O249" i="2"/>
  <c r="O364" i="2"/>
  <c r="O200" i="2"/>
  <c r="O190" i="2"/>
  <c r="O280" i="2"/>
  <c r="O357" i="2"/>
  <c r="O51" i="2"/>
  <c r="O369" i="2"/>
  <c r="O96" i="2"/>
  <c r="O84" i="2"/>
  <c r="O63" i="2"/>
  <c r="O140" i="2"/>
  <c r="O277" i="2"/>
  <c r="O198" i="2"/>
  <c r="O188" i="2"/>
  <c r="O373" i="2"/>
  <c r="O295" i="2"/>
  <c r="O287" i="2"/>
  <c r="O162" i="2"/>
  <c r="O253" i="2"/>
  <c r="O283" i="2"/>
  <c r="O68" i="2"/>
  <c r="O356" i="2"/>
  <c r="O327" i="2"/>
  <c r="O145" i="2"/>
  <c r="O80" i="2"/>
  <c r="O366" i="2"/>
  <c r="O304" i="2"/>
  <c r="O167" i="2"/>
  <c r="O352" i="2"/>
  <c r="O361" i="2"/>
  <c r="O312" i="2"/>
  <c r="O362" i="2"/>
  <c r="O177" i="2"/>
  <c r="O89" i="2"/>
  <c r="O359" i="2"/>
  <c r="O326" i="2"/>
  <c r="O125" i="2"/>
  <c r="O302" i="2"/>
  <c r="O275" i="2"/>
  <c r="O305" i="2"/>
  <c r="O282" i="2"/>
  <c r="O371" i="2"/>
  <c r="O320" i="2"/>
  <c r="O62" i="2"/>
  <c r="O176" i="2"/>
  <c r="O290" i="2"/>
  <c r="O245" i="2"/>
  <c r="O252" i="2"/>
  <c r="O147" i="2"/>
  <c r="O321" i="2"/>
  <c r="O270" i="2"/>
  <c r="O55" i="2"/>
  <c r="O105" i="2"/>
  <c r="O185" i="2"/>
  <c r="O228" i="2"/>
  <c r="O217" i="2"/>
  <c r="Q278" i="2"/>
  <c r="Q227" i="2"/>
  <c r="Q211" i="2"/>
  <c r="L51" i="2"/>
  <c r="N51" i="2" s="1"/>
  <c r="M45" i="2"/>
  <c r="M47" i="2" l="1"/>
  <c r="M66" i="2"/>
  <c r="M53" i="2"/>
  <c r="M56" i="2"/>
  <c r="M52" i="2"/>
  <c r="L338" i="2" l="1"/>
  <c r="L215" i="2"/>
  <c r="L308" i="2"/>
  <c r="N308" i="2" s="1"/>
  <c r="L218" i="2"/>
  <c r="N218" i="2" s="1"/>
  <c r="L311" i="2"/>
  <c r="N311" i="2" s="1"/>
  <c r="L117" i="2"/>
  <c r="N117" i="2" s="1"/>
  <c r="L210" i="2"/>
  <c r="N210" i="2" s="1"/>
  <c r="L358" i="2"/>
  <c r="N358" i="2" s="1"/>
  <c r="L343" i="2"/>
  <c r="N343" i="2" s="1"/>
  <c r="L342" i="2"/>
  <c r="N342" i="2" s="1"/>
  <c r="L264" i="2"/>
  <c r="N264" i="2" s="1"/>
  <c r="L223" i="2"/>
  <c r="N223" i="2" s="1"/>
  <c r="L203" i="2"/>
  <c r="N203" i="2" s="1"/>
  <c r="L187" i="2"/>
  <c r="N187" i="2" s="1"/>
  <c r="L153" i="2"/>
  <c r="N153" i="2" s="1"/>
  <c r="L86" i="2"/>
  <c r="N86" i="2" s="1"/>
  <c r="L262" i="2"/>
  <c r="N262" i="2" s="1"/>
  <c r="L297" i="2"/>
  <c r="N297" i="2" s="1"/>
  <c r="L126" i="2"/>
  <c r="N126" i="2" s="1"/>
  <c r="L178" i="2"/>
  <c r="N178" i="2" s="1"/>
  <c r="L88" i="2"/>
  <c r="N88" i="2" s="1"/>
  <c r="L171" i="2"/>
  <c r="N171" i="2" s="1"/>
  <c r="L367" i="2"/>
  <c r="N367" i="2" s="1"/>
  <c r="L226" i="2"/>
  <c r="N226" i="2" s="1"/>
  <c r="L107" i="2"/>
  <c r="N107" i="2" s="1"/>
  <c r="L106" i="2"/>
  <c r="N106" i="2" s="1"/>
  <c r="L163" i="2"/>
  <c r="N163" i="2" s="1"/>
  <c r="L202" i="2"/>
  <c r="N202" i="2" s="1"/>
  <c r="L175" i="2"/>
  <c r="N175" i="2" s="1"/>
  <c r="L330" i="2"/>
  <c r="N330" i="2" s="1"/>
  <c r="L194" i="2"/>
  <c r="N194" i="2" s="1"/>
  <c r="L189" i="2"/>
  <c r="N189" i="2" s="1"/>
  <c r="L365" i="2"/>
  <c r="L95" i="2"/>
  <c r="L372" i="2"/>
  <c r="L250" i="2"/>
  <c r="L224" i="2"/>
  <c r="L241" i="2"/>
  <c r="L207" i="2"/>
  <c r="L306" i="2"/>
  <c r="L156" i="2"/>
  <c r="L324" i="2"/>
  <c r="L238" i="2"/>
  <c r="L102" i="2"/>
  <c r="L127" i="2"/>
  <c r="L293" i="2"/>
  <c r="N293" i="2" s="1"/>
  <c r="L142" i="2"/>
  <c r="N142" i="2" s="1"/>
  <c r="L234" i="2"/>
  <c r="N234" i="2" s="1"/>
  <c r="L164" i="2"/>
  <c r="L121" i="2"/>
  <c r="L154" i="2"/>
  <c r="L91" i="2"/>
  <c r="L120" i="2"/>
  <c r="N120" i="2" s="1"/>
  <c r="L144" i="2"/>
  <c r="N144" i="2" s="1"/>
  <c r="L301" i="2"/>
  <c r="N301" i="2" s="1"/>
  <c r="L288" i="2"/>
  <c r="L168" i="2"/>
  <c r="N168" i="2" s="1"/>
  <c r="L340" i="2"/>
  <c r="L230" i="2"/>
  <c r="L258" i="2"/>
  <c r="L331" i="2"/>
  <c r="N331" i="2" s="1"/>
  <c r="L272" i="2"/>
  <c r="L99" i="2"/>
  <c r="L247" i="2"/>
  <c r="N247" i="2" s="1"/>
  <c r="L337" i="2"/>
  <c r="L265" i="2"/>
  <c r="L333" i="2"/>
  <c r="L201" i="2"/>
  <c r="L159" i="2"/>
  <c r="L299" i="2"/>
  <c r="L197" i="2"/>
  <c r="L182" i="2"/>
  <c r="L227" i="2"/>
  <c r="L165" i="2"/>
  <c r="L325" i="2"/>
  <c r="L152" i="2"/>
  <c r="N152" i="2" s="1"/>
  <c r="L291" i="2"/>
  <c r="N291" i="2" s="1"/>
  <c r="L115" i="2"/>
  <c r="L307" i="2"/>
  <c r="L319" i="2"/>
  <c r="L139" i="2"/>
  <c r="L328" i="2"/>
  <c r="L347" i="2"/>
  <c r="L285" i="2"/>
  <c r="L237" i="2"/>
  <c r="L217" i="2"/>
  <c r="N217" i="2" s="1"/>
  <c r="L228" i="2"/>
  <c r="N228" i="2" s="1"/>
  <c r="L108" i="2"/>
  <c r="L185" i="2"/>
  <c r="N185" i="2" s="1"/>
  <c r="L105" i="2"/>
  <c r="N105" i="2" s="1"/>
  <c r="L270" i="2"/>
  <c r="N270" i="2" s="1"/>
  <c r="L321" i="2"/>
  <c r="N321" i="2" s="1"/>
  <c r="L147" i="2"/>
  <c r="N147" i="2" s="1"/>
  <c r="L240" i="2"/>
  <c r="L252" i="2"/>
  <c r="N252" i="2" s="1"/>
  <c r="L245" i="2"/>
  <c r="N245" i="2" s="1"/>
  <c r="L290" i="2"/>
  <c r="N290" i="2" s="1"/>
  <c r="L176" i="2"/>
  <c r="N176" i="2" s="1"/>
  <c r="L320" i="2"/>
  <c r="N320" i="2" s="1"/>
  <c r="L371" i="2"/>
  <c r="N371" i="2" s="1"/>
  <c r="L305" i="2"/>
  <c r="N305" i="2" s="1"/>
  <c r="L282" i="2"/>
  <c r="N282" i="2" s="1"/>
  <c r="L275" i="2"/>
  <c r="N275" i="2" s="1"/>
  <c r="L302" i="2"/>
  <c r="N302" i="2" s="1"/>
  <c r="L125" i="2"/>
  <c r="N125" i="2" s="1"/>
  <c r="L326" i="2"/>
  <c r="N326" i="2" s="1"/>
  <c r="L359" i="2"/>
  <c r="N359" i="2" s="1"/>
  <c r="L89" i="2"/>
  <c r="N89" i="2" s="1"/>
  <c r="L177" i="2"/>
  <c r="N177" i="2" s="1"/>
  <c r="L362" i="2"/>
  <c r="N362" i="2" s="1"/>
  <c r="L312" i="2"/>
  <c r="N312" i="2" s="1"/>
  <c r="L361" i="2"/>
  <c r="N361" i="2" s="1"/>
  <c r="L352" i="2"/>
  <c r="N352" i="2" s="1"/>
  <c r="L366" i="2"/>
  <c r="N366" i="2" s="1"/>
  <c r="L304" i="2"/>
  <c r="N304" i="2" s="1"/>
  <c r="L167" i="2"/>
  <c r="N167" i="2" s="1"/>
  <c r="L80" i="2"/>
  <c r="N80" i="2" s="1"/>
  <c r="L356" i="2"/>
  <c r="N356" i="2" s="1"/>
  <c r="L327" i="2"/>
  <c r="N327" i="2" s="1"/>
  <c r="L145" i="2"/>
  <c r="N145" i="2" s="1"/>
  <c r="L157" i="2"/>
  <c r="L253" i="2"/>
  <c r="N253" i="2" s="1"/>
  <c r="L162" i="2"/>
  <c r="N162" i="2" s="1"/>
  <c r="L295" i="2"/>
  <c r="N295" i="2" s="1"/>
  <c r="L287" i="2"/>
  <c r="N287" i="2" s="1"/>
  <c r="L373" i="2"/>
  <c r="N373" i="2" s="1"/>
  <c r="L188" i="2"/>
  <c r="N188" i="2" s="1"/>
  <c r="L198" i="2"/>
  <c r="N198" i="2" s="1"/>
  <c r="L277" i="2"/>
  <c r="N277" i="2" s="1"/>
  <c r="L296" i="2"/>
  <c r="L140" i="2"/>
  <c r="N140" i="2" s="1"/>
  <c r="L212" i="2"/>
  <c r="L84" i="2"/>
  <c r="N84" i="2" s="1"/>
  <c r="L96" i="2"/>
  <c r="N96" i="2" s="1"/>
  <c r="L369" i="2"/>
  <c r="N369" i="2" s="1"/>
  <c r="L357" i="2"/>
  <c r="N357" i="2" s="1"/>
  <c r="L280" i="2"/>
  <c r="N280" i="2" s="1"/>
  <c r="L190" i="2"/>
  <c r="N190" i="2" s="1"/>
  <c r="L364" i="2"/>
  <c r="N364" i="2" s="1"/>
  <c r="L200" i="2"/>
  <c r="N200" i="2" s="1"/>
  <c r="L249" i="2"/>
  <c r="N249" i="2" s="1"/>
  <c r="L209" i="2"/>
  <c r="N209" i="2" s="1"/>
  <c r="L122" i="2"/>
  <c r="N122" i="2" s="1"/>
  <c r="L298" i="2"/>
  <c r="N298" i="2" s="1"/>
  <c r="L242" i="2"/>
  <c r="N242" i="2" s="1"/>
  <c r="L100" i="2"/>
  <c r="N100" i="2" s="1"/>
  <c r="L268" i="2"/>
  <c r="L276" i="2"/>
  <c r="N276" i="2" s="1"/>
  <c r="L161" i="2"/>
  <c r="N161" i="2" s="1"/>
  <c r="L348" i="2"/>
  <c r="N348" i="2" s="1"/>
  <c r="L174" i="2"/>
  <c r="L110" i="2"/>
  <c r="L184" i="2"/>
  <c r="N184" i="2" s="1"/>
  <c r="L113" i="2"/>
  <c r="N113" i="2" s="1"/>
  <c r="L166" i="2"/>
  <c r="N166" i="2" s="1"/>
  <c r="L191" i="2"/>
  <c r="L355" i="2"/>
  <c r="N355" i="2" s="1"/>
  <c r="L135" i="2"/>
  <c r="N135" i="2" s="1"/>
  <c r="L313" i="2"/>
  <c r="N313" i="2" s="1"/>
  <c r="L196" i="2"/>
  <c r="N196" i="2" s="1"/>
  <c r="L173" i="2"/>
  <c r="N173" i="2" s="1"/>
  <c r="L195" i="2"/>
  <c r="N195" i="2" s="1"/>
  <c r="L172" i="2"/>
  <c r="N172" i="2" s="1"/>
  <c r="L284" i="2"/>
  <c r="N284" i="2" s="1"/>
  <c r="L375" i="2"/>
  <c r="N375" i="2" s="1"/>
  <c r="L77" i="2"/>
  <c r="N77" i="2" s="1"/>
  <c r="L150" i="2"/>
  <c r="L263" i="2"/>
  <c r="N263" i="2" s="1"/>
  <c r="L370" i="2"/>
  <c r="N370" i="2" s="1"/>
  <c r="L101" i="2"/>
  <c r="N101" i="2" s="1"/>
  <c r="L85" i="2"/>
  <c r="N85" i="2" s="1"/>
  <c r="L143" i="2"/>
  <c r="N143" i="2" s="1"/>
  <c r="L363" i="2"/>
  <c r="N363" i="2" s="1"/>
  <c r="L274" i="2"/>
  <c r="L318" i="2"/>
  <c r="N318" i="2" s="1"/>
  <c r="L119" i="2"/>
  <c r="N119" i="2" s="1"/>
  <c r="L350" i="2"/>
  <c r="N350" i="2" s="1"/>
  <c r="L192" i="2"/>
  <c r="L180" i="2"/>
  <c r="N180" i="2" s="1"/>
  <c r="L98" i="2"/>
  <c r="N98" i="2" s="1"/>
  <c r="L346" i="2"/>
  <c r="N346" i="2" s="1"/>
  <c r="L111" i="2"/>
  <c r="N111" i="2" s="1"/>
  <c r="L112" i="2"/>
  <c r="N112" i="2" s="1"/>
  <c r="L170" i="2"/>
  <c r="N170" i="2" s="1"/>
  <c r="L148" i="2"/>
  <c r="N148" i="2" s="1"/>
  <c r="L179" i="2"/>
  <c r="L151" i="2"/>
  <c r="N151" i="2" s="1"/>
  <c r="L222" i="2"/>
  <c r="N222" i="2" s="1"/>
  <c r="L155" i="2"/>
  <c r="L133" i="2"/>
  <c r="N133" i="2" s="1"/>
  <c r="L344" i="2"/>
  <c r="N344" i="2" s="1"/>
  <c r="L286" i="2"/>
  <c r="N286" i="2" s="1"/>
  <c r="L336" i="2"/>
  <c r="N336" i="2" s="1"/>
  <c r="L109" i="2"/>
  <c r="N109" i="2" s="1"/>
  <c r="L233" i="2"/>
  <c r="N233" i="2" s="1"/>
  <c r="L160" i="2"/>
  <c r="N160" i="2" s="1"/>
  <c r="L232" i="2"/>
  <c r="N232" i="2" s="1"/>
  <c r="L281" i="2"/>
  <c r="L169" i="2"/>
  <c r="N169" i="2" s="1"/>
  <c r="L309" i="2"/>
  <c r="N309" i="2" s="1"/>
  <c r="L353" i="2"/>
  <c r="N353" i="2" s="1"/>
  <c r="L269" i="2"/>
  <c r="N269" i="2" s="1"/>
  <c r="L225" i="2"/>
  <c r="N225" i="2" s="1"/>
  <c r="L273" i="2"/>
  <c r="L94" i="2"/>
  <c r="L323" i="2"/>
  <c r="L104" i="2"/>
  <c r="L300" i="2"/>
  <c r="N300" i="2" s="1"/>
  <c r="L124" i="2"/>
  <c r="L208" i="2"/>
  <c r="N208" i="2" s="1"/>
  <c r="L345" i="2"/>
  <c r="N345" i="2" s="1"/>
  <c r="L251" i="2"/>
  <c r="N251" i="2" s="1"/>
  <c r="L186" i="2"/>
  <c r="N186" i="2" s="1"/>
  <c r="L376" i="2"/>
  <c r="N376" i="2" s="1"/>
  <c r="L332" i="2"/>
  <c r="N332" i="2" s="1"/>
  <c r="L329" i="2"/>
  <c r="N329" i="2" s="1"/>
  <c r="L158" i="2"/>
  <c r="N158" i="2" s="1"/>
  <c r="L103" i="2"/>
  <c r="N103" i="2" s="1"/>
  <c r="L246" i="2"/>
  <c r="L220" i="2"/>
  <c r="L267" i="2"/>
  <c r="L360" i="2"/>
  <c r="L130" i="2"/>
  <c r="L205" i="2"/>
  <c r="L339" i="2"/>
  <c r="L315" i="2"/>
  <c r="L183" i="2"/>
  <c r="L317" i="2"/>
  <c r="L266" i="2"/>
  <c r="L316" i="2"/>
  <c r="L259" i="2"/>
  <c r="L221" i="2"/>
  <c r="N221" i="2" s="1"/>
  <c r="L83" i="2"/>
  <c r="L134" i="2"/>
  <c r="L278" i="2"/>
  <c r="L211" i="2"/>
  <c r="L138" i="2"/>
  <c r="L214" i="2"/>
  <c r="L239" i="2"/>
  <c r="N239" i="2" s="1"/>
  <c r="L204" i="2"/>
  <c r="L292" i="2"/>
  <c r="L260" i="2"/>
  <c r="N260" i="2" s="1"/>
  <c r="L310" i="2"/>
  <c r="L213" i="2"/>
  <c r="L279" i="2"/>
  <c r="L261" i="2"/>
  <c r="L97" i="2"/>
  <c r="N97" i="2" s="1"/>
  <c r="L231" i="2"/>
</calcChain>
</file>

<file path=xl/sharedStrings.xml><?xml version="1.0" encoding="utf-8"?>
<sst xmlns="http://schemas.openxmlformats.org/spreadsheetml/2006/main" count="3435" uniqueCount="1305">
  <si>
    <t>R5789</t>
  </si>
  <si>
    <t>R2676</t>
  </si>
  <si>
    <t>RODRIGUEZ EMMANUEL</t>
  </si>
  <si>
    <t>R5775</t>
  </si>
  <si>
    <t>R5774</t>
  </si>
  <si>
    <t>R5773</t>
  </si>
  <si>
    <t>R6008</t>
  </si>
  <si>
    <t>R2772</t>
  </si>
  <si>
    <t>R2955</t>
  </si>
  <si>
    <t>R2797</t>
  </si>
  <si>
    <t>R5792</t>
  </si>
  <si>
    <t>R5752</t>
  </si>
  <si>
    <t>R5762</t>
  </si>
  <si>
    <t>R5805</t>
  </si>
  <si>
    <t>R2602</t>
  </si>
  <si>
    <t>R5787</t>
  </si>
  <si>
    <t>R2639</t>
  </si>
  <si>
    <t>R5760</t>
  </si>
  <si>
    <t>R2786</t>
  </si>
  <si>
    <t>R2930</t>
  </si>
  <si>
    <t>R2812</t>
  </si>
  <si>
    <t>R3158</t>
  </si>
  <si>
    <t>ROUSH R KEITH</t>
  </si>
  <si>
    <t>1028 GREENE STREET LLC</t>
  </si>
  <si>
    <t>R2839</t>
  </si>
  <si>
    <t>R5796</t>
  </si>
  <si>
    <t>R2628</t>
  </si>
  <si>
    <t>N1728</t>
  </si>
  <si>
    <t>SALAZAR RUBEN ET AL</t>
  </si>
  <si>
    <t>R2660</t>
  </si>
  <si>
    <t>TEAM BYRNES LLC</t>
  </si>
  <si>
    <t>R1134</t>
  </si>
  <si>
    <t>R2631</t>
  </si>
  <si>
    <t>JNJ PROPERTY HOLDINGS LLC</t>
  </si>
  <si>
    <t>N1791</t>
  </si>
  <si>
    <t>R3154</t>
  </si>
  <si>
    <t>R3150</t>
  </si>
  <si>
    <t>R5844</t>
  </si>
  <si>
    <t>R5771</t>
  </si>
  <si>
    <t>R2769</t>
  </si>
  <si>
    <t>R5799</t>
  </si>
  <si>
    <t>SABO CHRISTOPHER &amp; SONYA</t>
  </si>
  <si>
    <t>R5766</t>
  </si>
  <si>
    <t>R5985</t>
  </si>
  <si>
    <t>R2605</t>
  </si>
  <si>
    <t>R1102</t>
  </si>
  <si>
    <t>R2609</t>
  </si>
  <si>
    <t>R5855</t>
  </si>
  <si>
    <t>R5800</t>
  </si>
  <si>
    <t>R2846</t>
  </si>
  <si>
    <t>R3148</t>
  </si>
  <si>
    <t>R2979</t>
  </si>
  <si>
    <t>N1841</t>
  </si>
  <si>
    <t>N2457</t>
  </si>
  <si>
    <t>R2917</t>
  </si>
  <si>
    <t>R5776</t>
  </si>
  <si>
    <t>R2821</t>
  </si>
  <si>
    <t>R2869</t>
  </si>
  <si>
    <t>R2915</t>
  </si>
  <si>
    <t>N2725</t>
  </si>
  <si>
    <t>R3009</t>
  </si>
  <si>
    <t>R2875</t>
  </si>
  <si>
    <t>MI CASA ES SU CASA LLC</t>
  </si>
  <si>
    <t>COONEY PROPERTIES 24 LLC</t>
  </si>
  <si>
    <t>R2722</t>
  </si>
  <si>
    <t>R2604</t>
  </si>
  <si>
    <t>R3093</t>
  </si>
  <si>
    <t>R5737</t>
  </si>
  <si>
    <t>DOW TRUST</t>
  </si>
  <si>
    <t>N1993</t>
  </si>
  <si>
    <t>R2926</t>
  </si>
  <si>
    <t>R5856</t>
  </si>
  <si>
    <t>R1089</t>
  </si>
  <si>
    <t>R5880</t>
  </si>
  <si>
    <t>RUSSEK MELANIE</t>
  </si>
  <si>
    <t>R3169</t>
  </si>
  <si>
    <t>R5748</t>
  </si>
  <si>
    <t>R2939</t>
  </si>
  <si>
    <t>R5835</t>
  </si>
  <si>
    <t>RUH ROW M&amp;D LLC</t>
  </si>
  <si>
    <t>R2746</t>
  </si>
  <si>
    <t>R2547</t>
  </si>
  <si>
    <t>R2617</t>
  </si>
  <si>
    <t>R5857</t>
  </si>
  <si>
    <t>R2855</t>
  </si>
  <si>
    <t>R3040</t>
  </si>
  <si>
    <t>R5845</t>
  </si>
  <si>
    <t>R5741</t>
  </si>
  <si>
    <t>R2773</t>
  </si>
  <si>
    <t>R2778</t>
  </si>
  <si>
    <t>R2911</t>
  </si>
  <si>
    <t>R1041</t>
  </si>
  <si>
    <t>R5839</t>
  </si>
  <si>
    <t>R1154</t>
  </si>
  <si>
    <t>R5872</t>
  </si>
  <si>
    <t>R5860</t>
  </si>
  <si>
    <t>R2554</t>
  </si>
  <si>
    <t>R2919</t>
  </si>
  <si>
    <t>ALIAN RENTALS LLC</t>
  </si>
  <si>
    <t>R5739</t>
  </si>
  <si>
    <t>R5749</t>
  </si>
  <si>
    <t>R5834</t>
  </si>
  <si>
    <t>R2970</t>
  </si>
  <si>
    <t>R2880</t>
  </si>
  <si>
    <t>R3018</t>
  </si>
  <si>
    <t>R5884</t>
  </si>
  <si>
    <t>SCHOMAKER  DAVID</t>
  </si>
  <si>
    <t>R5895</t>
  </si>
  <si>
    <t>R5883</t>
  </si>
  <si>
    <t>MURRAY COMPANY LTD</t>
  </si>
  <si>
    <t>R2695</t>
  </si>
  <si>
    <t>R5896</t>
  </si>
  <si>
    <t>R2892</t>
  </si>
  <si>
    <t>R2787</t>
  </si>
  <si>
    <t>DRAKOS &amp; COMPANY LLC</t>
  </si>
  <si>
    <t>R2667</t>
  </si>
  <si>
    <t>R4105</t>
  </si>
  <si>
    <t>R2759</t>
  </si>
  <si>
    <t>R3056</t>
  </si>
  <si>
    <t>CITIZENS STATE BANK</t>
  </si>
  <si>
    <t>NAMKRAPS 3 HOLDINGS</t>
  </si>
  <si>
    <t>R5965</t>
  </si>
  <si>
    <t>G W HIGHLANDER LLC</t>
  </si>
  <si>
    <t>HIGHLANDER PROPERTY CO LLC</t>
  </si>
  <si>
    <t>R2545</t>
  </si>
  <si>
    <t>R5961</t>
  </si>
  <si>
    <t>R5954</t>
  </si>
  <si>
    <t>R5955</t>
  </si>
  <si>
    <t>Price</t>
  </si>
  <si>
    <t>Buyer</t>
  </si>
  <si>
    <t>Seller</t>
  </si>
  <si>
    <t>R3084</t>
  </si>
  <si>
    <t>ZLM LLC</t>
  </si>
  <si>
    <t>N2366</t>
  </si>
  <si>
    <t>N1350</t>
  </si>
  <si>
    <t>N2661</t>
  </si>
  <si>
    <t>N2198</t>
  </si>
  <si>
    <t>R1398</t>
  </si>
  <si>
    <t>COMSTOCK ALLIED LLC</t>
  </si>
  <si>
    <t>ROCK  FREDERICK U JR</t>
  </si>
  <si>
    <t>N1722</t>
  </si>
  <si>
    <t>N1240</t>
  </si>
  <si>
    <t>R1054</t>
  </si>
  <si>
    <t>MORRIS RICH MINES INC</t>
  </si>
  <si>
    <t>PLACER GULCH PROPERTIES LLC</t>
  </si>
  <si>
    <t>N1501</t>
  </si>
  <si>
    <t>R2966</t>
  </si>
  <si>
    <t>N1847</t>
  </si>
  <si>
    <t>N2304</t>
  </si>
  <si>
    <t>R2885</t>
  </si>
  <si>
    <t>RON'S LLC</t>
  </si>
  <si>
    <t>FM4 LLC</t>
  </si>
  <si>
    <t>R3204</t>
  </si>
  <si>
    <t>R1344</t>
  </si>
  <si>
    <t>R4128</t>
  </si>
  <si>
    <t>R3012</t>
  </si>
  <si>
    <t>R2818</t>
  </si>
  <si>
    <t>R2814</t>
  </si>
  <si>
    <t>REGION 9 ECONOMIC DEVELOPMENT DIST</t>
  </si>
  <si>
    <t>N2333</t>
  </si>
  <si>
    <t>R2805</t>
  </si>
  <si>
    <t>R3072</t>
  </si>
  <si>
    <t>R2659</t>
  </si>
  <si>
    <t>LUCKY JIM LLC</t>
  </si>
  <si>
    <t>N2372</t>
  </si>
  <si>
    <t>N2211</t>
  </si>
  <si>
    <t>N2212</t>
  </si>
  <si>
    <t>R5917</t>
  </si>
  <si>
    <t>CORE MOUNTAIN ENTERPRISES LLC</t>
  </si>
  <si>
    <t>N1820</t>
  </si>
  <si>
    <t>N1716</t>
  </si>
  <si>
    <t>R2734</t>
  </si>
  <si>
    <t>R2594</t>
  </si>
  <si>
    <t>N1834</t>
  </si>
  <si>
    <t>N1676</t>
  </si>
  <si>
    <t>R2840</t>
  </si>
  <si>
    <t>N1720</t>
  </si>
  <si>
    <t>R2560</t>
  </si>
  <si>
    <t>R2943</t>
  </si>
  <si>
    <t>C &amp; G ALPINE PARTNERS LLC</t>
  </si>
  <si>
    <t>N1840</t>
  </si>
  <si>
    <t>AGUA CUERVO LLC</t>
  </si>
  <si>
    <t>N2196</t>
  </si>
  <si>
    <t>N1457</t>
  </si>
  <si>
    <t>N1261</t>
  </si>
  <si>
    <t>N2460</t>
  </si>
  <si>
    <t>N1756</t>
  </si>
  <si>
    <t>TOPEK TRUST</t>
  </si>
  <si>
    <t>N1984</t>
  </si>
  <si>
    <t>HMP LLC</t>
  </si>
  <si>
    <t>R2802</t>
  </si>
  <si>
    <t>R1043</t>
  </si>
  <si>
    <t>N2471</t>
  </si>
  <si>
    <t>N2722</t>
  </si>
  <si>
    <t>N1999</t>
  </si>
  <si>
    <t>R3131</t>
  </si>
  <si>
    <t>MADDALINE MINING LLC</t>
  </si>
  <si>
    <t>RENAISSANCE HANDYMAN LLC</t>
  </si>
  <si>
    <t>N1967</t>
  </si>
  <si>
    <t>R2629</t>
  </si>
  <si>
    <t>N2719</t>
  </si>
  <si>
    <t>N2455</t>
  </si>
  <si>
    <t>RUBY BASIN LAND CO LLC</t>
  </si>
  <si>
    <t>KINLEY LLC, THE</t>
  </si>
  <si>
    <t>N2728</t>
  </si>
  <si>
    <t>R5988</t>
  </si>
  <si>
    <t>R5987</t>
  </si>
  <si>
    <t>R1032</t>
  </si>
  <si>
    <t>R3117</t>
  </si>
  <si>
    <t>R3095</t>
  </si>
  <si>
    <t>R5990</t>
  </si>
  <si>
    <t>BONANZA BOY LLC</t>
  </si>
  <si>
    <t>N2739</t>
  </si>
  <si>
    <t>R4035</t>
  </si>
  <si>
    <t>BAKERS PARK LLC</t>
  </si>
  <si>
    <t>R5993</t>
  </si>
  <si>
    <t>R6003</t>
  </si>
  <si>
    <t>N2287</t>
  </si>
  <si>
    <t>N2546</t>
  </si>
  <si>
    <t>R3094</t>
  </si>
  <si>
    <t>N1743</t>
  </si>
  <si>
    <t>R3091</t>
  </si>
  <si>
    <t>R3003</t>
  </si>
  <si>
    <t>R1040</t>
  </si>
  <si>
    <t>N2646</t>
  </si>
  <si>
    <t>N2766</t>
  </si>
  <si>
    <t>R1075</t>
  </si>
  <si>
    <t>R6009</t>
  </si>
  <si>
    <t>N2210</t>
  </si>
  <si>
    <t>N2378</t>
  </si>
  <si>
    <t>R6002</t>
  </si>
  <si>
    <t>N2268</t>
  </si>
  <si>
    <t>PENSCO PENSION SERVICES INC</t>
  </si>
  <si>
    <t>R5912</t>
  </si>
  <si>
    <t>R3038</t>
  </si>
  <si>
    <t>N1290</t>
  </si>
  <si>
    <t>SAN JUAN COUNTY</t>
  </si>
  <si>
    <t>R2479</t>
  </si>
  <si>
    <t>R5994</t>
  </si>
  <si>
    <t>N2613</t>
  </si>
  <si>
    <t>R2795</t>
  </si>
  <si>
    <t>MONTONATI</t>
  </si>
  <si>
    <t>MORRISON &amp; WUELPERN</t>
  </si>
  <si>
    <t>R3085</t>
  </si>
  <si>
    <t>N2768</t>
  </si>
  <si>
    <t>N2770</t>
  </si>
  <si>
    <t>R2999</t>
  </si>
  <si>
    <t>R2781</t>
  </si>
  <si>
    <t>R3502</t>
  </si>
  <si>
    <t>R3055</t>
  </si>
  <si>
    <t>PIPPIN REALTY GROUP LLC</t>
  </si>
  <si>
    <t>R5914</t>
  </si>
  <si>
    <t>GALENA MOUNTAIN CORP</t>
  </si>
  <si>
    <t>N2394</t>
  </si>
  <si>
    <t>N2580</t>
  </si>
  <si>
    <t>R1088</t>
  </si>
  <si>
    <t>R5972</t>
  </si>
  <si>
    <t>3 PANDAS LLC</t>
  </si>
  <si>
    <t>N1744</t>
  </si>
  <si>
    <t>R2956</t>
  </si>
  <si>
    <t>R5921</t>
  </si>
  <si>
    <t>R3167</t>
  </si>
  <si>
    <t>N2761</t>
  </si>
  <si>
    <t>N2152</t>
  </si>
  <si>
    <t>R3045</t>
  </si>
  <si>
    <t>R3058</t>
  </si>
  <si>
    <t>N2365</t>
  </si>
  <si>
    <t>SILVERTON GROWLER LLC</t>
  </si>
  <si>
    <t>RS LLC</t>
  </si>
  <si>
    <t>R2675</t>
  </si>
  <si>
    <t>R6000</t>
  </si>
  <si>
    <t>R6001</t>
  </si>
  <si>
    <t>OZONE CUBED LLC</t>
  </si>
  <si>
    <t>R5950</t>
  </si>
  <si>
    <t>GERTIE'S GLADE LLC</t>
  </si>
  <si>
    <t>N2459</t>
  </si>
  <si>
    <t>R2893</t>
  </si>
  <si>
    <t>R5977</t>
  </si>
  <si>
    <t>TAWP LLC</t>
  </si>
  <si>
    <t>N2438</t>
  </si>
  <si>
    <t>R5996</t>
  </si>
  <si>
    <t>TNT PROJECT LLC</t>
  </si>
  <si>
    <t>N2416</t>
  </si>
  <si>
    <t>R3168</t>
  </si>
  <si>
    <t>Location</t>
  </si>
  <si>
    <t>VACANT</t>
  </si>
  <si>
    <t>IMPROVED</t>
  </si>
  <si>
    <t>N2357</t>
  </si>
  <si>
    <t>SILVERTON MAJESTIC LLC</t>
  </si>
  <si>
    <t>R2828</t>
  </si>
  <si>
    <t xml:space="preserve">Reception </t>
  </si>
  <si>
    <t>Sale Date</t>
  </si>
  <si>
    <t>N1062</t>
  </si>
  <si>
    <t>FLYFISH THE WORLD INC</t>
  </si>
  <si>
    <t>HOUGHTON &amp; MCMILLAN LLC</t>
  </si>
  <si>
    <t>R2791</t>
  </si>
  <si>
    <t>N2446</t>
  </si>
  <si>
    <t>MOTHERS MILK LLC</t>
  </si>
  <si>
    <t>N1112</t>
  </si>
  <si>
    <t>KONEXION LLC</t>
  </si>
  <si>
    <t>N1444</t>
  </si>
  <si>
    <t>ALLEY  VESTAL I</t>
  </si>
  <si>
    <t>N2717</t>
  </si>
  <si>
    <t>WILDERNESS LAND TRUST</t>
  </si>
  <si>
    <t>UNITED STATES OF AMERICA</t>
  </si>
  <si>
    <t>M1021</t>
  </si>
  <si>
    <t>R2870</t>
  </si>
  <si>
    <t>R2989</t>
  </si>
  <si>
    <t>EAAWE LLC</t>
  </si>
  <si>
    <t>R6004</t>
  </si>
  <si>
    <t>R2581</t>
  </si>
  <si>
    <t>R2490</t>
  </si>
  <si>
    <t>N1835</t>
  </si>
  <si>
    <t>R2619</t>
  </si>
  <si>
    <t>FORMEA INVESTMENTS LLC</t>
  </si>
  <si>
    <t>R2964</t>
  </si>
  <si>
    <t>R2487</t>
  </si>
  <si>
    <t>N1721</t>
  </si>
  <si>
    <t>R2843</t>
  </si>
  <si>
    <t>SCHERTZ  JANET &amp; JOHN</t>
  </si>
  <si>
    <t>KENDALL MOUNTAIN LODGE LLC</t>
  </si>
  <si>
    <t>R2505</t>
  </si>
  <si>
    <t>M1017</t>
  </si>
  <si>
    <t>N2473</t>
  </si>
  <si>
    <t>N1826</t>
  </si>
  <si>
    <t>R2848</t>
  </si>
  <si>
    <t>R2967</t>
  </si>
  <si>
    <t>SCHERTZ  JOHN E</t>
  </si>
  <si>
    <t>R5981</t>
  </si>
  <si>
    <t>N1909</t>
  </si>
  <si>
    <t>R3037</t>
  </si>
  <si>
    <t>R2661</t>
  </si>
  <si>
    <t>R2502</t>
  </si>
  <si>
    <t>R2483</t>
  </si>
  <si>
    <t>R2485</t>
  </si>
  <si>
    <t>R2755</t>
  </si>
  <si>
    <t>1139 GREENE ST LLC</t>
  </si>
  <si>
    <t>R1039</t>
  </si>
  <si>
    <t>SUNNYSIDE GOLD CORP</t>
  </si>
  <si>
    <t>R3144</t>
  </si>
  <si>
    <t>R2663</t>
  </si>
  <si>
    <t>HISTORIC BOTTLING COMPANY LLC</t>
  </si>
  <si>
    <t>N2451</t>
  </si>
  <si>
    <t>SILVERTON HUMMINGBIRD LLC</t>
  </si>
  <si>
    <t>N1242</t>
  </si>
  <si>
    <t>9318 DEVELOPMENT VENTURES LLC</t>
  </si>
  <si>
    <t>N1316</t>
  </si>
  <si>
    <t>N2751</t>
  </si>
  <si>
    <t>N1300</t>
  </si>
  <si>
    <t>R2775</t>
  </si>
  <si>
    <t>R2484</t>
  </si>
  <si>
    <t>M1009</t>
  </si>
  <si>
    <t>M1016</t>
  </si>
  <si>
    <t>R1056</t>
  </si>
  <si>
    <t>FABRICA INDUSTRIES LLC</t>
  </si>
  <si>
    <t>R3013</t>
  </si>
  <si>
    <t>R1347</t>
  </si>
  <si>
    <t>Acres</t>
  </si>
  <si>
    <t>BldgSF</t>
  </si>
  <si>
    <t>Condition</t>
  </si>
  <si>
    <t>Yr Built</t>
  </si>
  <si>
    <t>Land SF</t>
  </si>
  <si>
    <t>Account</t>
  </si>
  <si>
    <t>Land Status</t>
  </si>
  <si>
    <t>Commercial Lodging</t>
  </si>
  <si>
    <t>Residential</t>
  </si>
  <si>
    <t>Condo</t>
  </si>
  <si>
    <t>Non-Res</t>
  </si>
  <si>
    <t>Mixed Use</t>
  </si>
  <si>
    <t>Classification</t>
  </si>
  <si>
    <t>Rate Type</t>
  </si>
  <si>
    <t>Multi-Family Duplex</t>
  </si>
  <si>
    <t>Mining Claim</t>
  </si>
  <si>
    <t>R3124</t>
  </si>
  <si>
    <t>R5959</t>
  </si>
  <si>
    <t>KOVACIC, CUMMINGS, BAILEY ET AL</t>
  </si>
  <si>
    <t>R5998</t>
  </si>
  <si>
    <t>R5997</t>
  </si>
  <si>
    <t>MAPLE MOUNTAIN BUILDERS LLC</t>
  </si>
  <si>
    <t>N2200</t>
  </si>
  <si>
    <t>SALVAGE</t>
  </si>
  <si>
    <t>R5999</t>
  </si>
  <si>
    <t>R3075</t>
  </si>
  <si>
    <t>R3199</t>
  </si>
  <si>
    <t>SAN JUAN SERVICES LLC</t>
  </si>
  <si>
    <t xml:space="preserve">DETOUR MANAGEMENT LLC </t>
  </si>
  <si>
    <t>Commercial/Residential</t>
  </si>
  <si>
    <t>R2987</t>
  </si>
  <si>
    <t>R3042</t>
  </si>
  <si>
    <t>Townhome</t>
  </si>
  <si>
    <t>R4072</t>
  </si>
  <si>
    <t>N2144</t>
  </si>
  <si>
    <t>R5083</t>
  </si>
  <si>
    <t>N2185</t>
  </si>
  <si>
    <t>WANAKA PROPERTIES LLC</t>
  </si>
  <si>
    <t>N2589</t>
  </si>
  <si>
    <t>SULTAN DEVELOPMENT LLC</t>
  </si>
  <si>
    <t>SAN JUAN COUNTY HISTORICAL SOCIETY</t>
  </si>
  <si>
    <t>R6013</t>
  </si>
  <si>
    <t>N2786</t>
  </si>
  <si>
    <t>N2788</t>
  </si>
  <si>
    <t>R6017</t>
  </si>
  <si>
    <t>SILVERTON LAKES RV RESORT LLC</t>
  </si>
  <si>
    <t>R2546</t>
  </si>
  <si>
    <t>R5979</t>
  </si>
  <si>
    <t>R3078</t>
  </si>
  <si>
    <t>N1682</t>
  </si>
  <si>
    <t>MEDFORD</t>
  </si>
  <si>
    <t>R6018</t>
  </si>
  <si>
    <t>R6019</t>
  </si>
  <si>
    <t>TBD PORTER AVE (between 8th &amp; 9th Streets)</t>
  </si>
  <si>
    <t>1657 MINERAL ST</t>
  </si>
  <si>
    <t>R1070</t>
  </si>
  <si>
    <t>Avg</t>
  </si>
  <si>
    <t>Good</t>
  </si>
  <si>
    <t>R4083</t>
  </si>
  <si>
    <t>R2715</t>
  </si>
  <si>
    <t>R6020</t>
  </si>
  <si>
    <t>R2931</t>
  </si>
  <si>
    <t>Worn</t>
  </si>
  <si>
    <t>Fair</t>
  </si>
  <si>
    <t>Poor</t>
  </si>
  <si>
    <t>Very Good</t>
  </si>
  <si>
    <t>Salvage</t>
  </si>
  <si>
    <t>JARAMILLO</t>
  </si>
  <si>
    <t>CHADWICK &amp; MAHONEY</t>
  </si>
  <si>
    <t>MERRILL</t>
  </si>
  <si>
    <t>JAMISON</t>
  </si>
  <si>
    <t>ECHEVERRIA</t>
  </si>
  <si>
    <t>ERNST</t>
  </si>
  <si>
    <t>WELLER</t>
  </si>
  <si>
    <t>STRAUS</t>
  </si>
  <si>
    <t>CLOSE</t>
  </si>
  <si>
    <t>BLACK &amp; CAVANAUGH</t>
  </si>
  <si>
    <t>DAILEY</t>
  </si>
  <si>
    <t>CASSIDA</t>
  </si>
  <si>
    <t>GIBSON</t>
  </si>
  <si>
    <t>ARCHIBALD</t>
  </si>
  <si>
    <t>BALLARD</t>
  </si>
  <si>
    <t>BLANKENSHIP &amp; STERLING</t>
  </si>
  <si>
    <t>BRUNING</t>
  </si>
  <si>
    <t>BURTON</t>
  </si>
  <si>
    <t>CLARK</t>
  </si>
  <si>
    <t>COLEMAN</t>
  </si>
  <si>
    <t>DAVENPORT C</t>
  </si>
  <si>
    <t>DAVENPORT M &amp; C</t>
  </si>
  <si>
    <t>DEGREGORIO</t>
  </si>
  <si>
    <t>DEMING</t>
  </si>
  <si>
    <t>DIENER</t>
  </si>
  <si>
    <t>LECKIE</t>
  </si>
  <si>
    <t>FLOYD</t>
  </si>
  <si>
    <t>FLYNN</t>
  </si>
  <si>
    <t>GORANSON</t>
  </si>
  <si>
    <t>GRAY</t>
  </si>
  <si>
    <t>HART</t>
  </si>
  <si>
    <t>HARTLE</t>
  </si>
  <si>
    <t>HOCH</t>
  </si>
  <si>
    <t>HUMPHRYS</t>
  </si>
  <si>
    <t>JOYCE</t>
  </si>
  <si>
    <t>KALLMAN</t>
  </si>
  <si>
    <t>KETTERHAGEN</t>
  </si>
  <si>
    <t>KOVALCHICK</t>
  </si>
  <si>
    <t>KRANKER</t>
  </si>
  <si>
    <t>LA HUE</t>
  </si>
  <si>
    <t>LANG</t>
  </si>
  <si>
    <t>LANTZ</t>
  </si>
  <si>
    <t>MILLIGAN</t>
  </si>
  <si>
    <t>MORABOA LLC</t>
  </si>
  <si>
    <t>MUNSING</t>
  </si>
  <si>
    <t>PRICE</t>
  </si>
  <si>
    <t>REBICK</t>
  </si>
  <si>
    <t>REZEK</t>
  </si>
  <si>
    <t>RICHARDSON</t>
  </si>
  <si>
    <t>RICHTER</t>
  </si>
  <si>
    <t>RILEY</t>
  </si>
  <si>
    <t>ROBERTS</t>
  </si>
  <si>
    <t>RUIS</t>
  </si>
  <si>
    <t>SERBOUSEK</t>
  </si>
  <si>
    <t>SHAPIRO</t>
  </si>
  <si>
    <t>SPIES</t>
  </si>
  <si>
    <t>SWANSON N</t>
  </si>
  <si>
    <t>TAMAYO</t>
  </si>
  <si>
    <t>VAN MIEGHEM</t>
  </si>
  <si>
    <t>WANATKA</t>
  </si>
  <si>
    <t>PHILPOTT</t>
  </si>
  <si>
    <t>POIRIER</t>
  </si>
  <si>
    <t>PERPAR</t>
  </si>
  <si>
    <t>NEWMAN</t>
  </si>
  <si>
    <t>BARNEY</t>
  </si>
  <si>
    <t>BAUGH</t>
  </si>
  <si>
    <t>BEEMER &amp; PETERSON</t>
  </si>
  <si>
    <t>BETUS</t>
  </si>
  <si>
    <t>BLANDFORD</t>
  </si>
  <si>
    <t>BLOM</t>
  </si>
  <si>
    <t>BRESNITZ</t>
  </si>
  <si>
    <t>BUSH</t>
  </si>
  <si>
    <t>DAVIS J</t>
  </si>
  <si>
    <t>DOTTERRER</t>
  </si>
  <si>
    <t>DROZD</t>
  </si>
  <si>
    <t>DUKE</t>
  </si>
  <si>
    <t>FITTING</t>
  </si>
  <si>
    <t>FLUCKEY</t>
  </si>
  <si>
    <t>FOSTER D &amp; E</t>
  </si>
  <si>
    <t>GARDINER</t>
  </si>
  <si>
    <t>GRAHAM</t>
  </si>
  <si>
    <t>HECTOR</t>
  </si>
  <si>
    <t>HENDRICK</t>
  </si>
  <si>
    <t>HIBBS</t>
  </si>
  <si>
    <t>HUDSON</t>
  </si>
  <si>
    <t>KEATING</t>
  </si>
  <si>
    <t>KHALILI</t>
  </si>
  <si>
    <t>KOVACIC</t>
  </si>
  <si>
    <t>LEGGETT &amp; ROLAND</t>
  </si>
  <si>
    <t>TEAGUE</t>
  </si>
  <si>
    <t>LANNING</t>
  </si>
  <si>
    <t>MELLE</t>
  </si>
  <si>
    <t>MILLER M</t>
  </si>
  <si>
    <t>MORRIS S &amp; T</t>
  </si>
  <si>
    <t>NICKELSEN &amp; JENSEN</t>
  </si>
  <si>
    <t>POTTS</t>
  </si>
  <si>
    <t>RAMPONE</t>
  </si>
  <si>
    <t>RIBARIC</t>
  </si>
  <si>
    <t>RIEDER</t>
  </si>
  <si>
    <t>ROTH</t>
  </si>
  <si>
    <t>RUGH</t>
  </si>
  <si>
    <t>SANDELL &amp; RATHMELL</t>
  </si>
  <si>
    <t>SANDERS D</t>
  </si>
  <si>
    <t>SIMON W</t>
  </si>
  <si>
    <t>STEFEK</t>
  </si>
  <si>
    <t>TEMPLE</t>
  </si>
  <si>
    <t>TOMPKINS</t>
  </si>
  <si>
    <t>TROWBRIDGE</t>
  </si>
  <si>
    <t>VAUGHN &amp; POSCHMANN</t>
  </si>
  <si>
    <t>WENDT</t>
  </si>
  <si>
    <t>WINN &amp; KOSARKO</t>
  </si>
  <si>
    <t>ZABINSKI &amp; SANDERS J</t>
  </si>
  <si>
    <t>ZEDALIS</t>
  </si>
  <si>
    <t xml:space="preserve">TBD MINERAL ST (between 14th &amp; 15th Streets) </t>
  </si>
  <si>
    <t xml:space="preserve">TBD SNOWDEN (between 8th &amp; 9th Streets) </t>
  </si>
  <si>
    <t xml:space="preserve">TBD MINERAL ST (between 7th &amp; 8th Streets)  </t>
  </si>
  <si>
    <t xml:space="preserve">TBD CEMENT ST (between 7th &amp; 8th Streets)  </t>
  </si>
  <si>
    <t xml:space="preserve">753 CEMENT ST  </t>
  </si>
  <si>
    <t xml:space="preserve">1353 MINERAL ST  </t>
  </si>
  <si>
    <t xml:space="preserve">769 CEMENT ST  </t>
  </si>
  <si>
    <t xml:space="preserve">TBD MINERAL ST (between 8th &amp; 9th Streets)  </t>
  </si>
  <si>
    <t xml:space="preserve">TBD SNOWDEN ST (between 13th &amp; 14th Streets)  </t>
  </si>
  <si>
    <t xml:space="preserve">TBD SNOWDEN ST (between 7th &amp; 8th Streets)  </t>
  </si>
  <si>
    <t xml:space="preserve">TBD REESE ST (between 12th &amp; 13th Streets)  </t>
  </si>
  <si>
    <t xml:space="preserve">TBD KEYSTONE ST (between 10th &amp; 11th Streets)  </t>
  </si>
  <si>
    <t xml:space="preserve">TBD GILMAN AVE (between 9th &amp; 10th Streets)  </t>
  </si>
  <si>
    <t xml:space="preserve">TBD MINERAL ST (between 17th &amp; 18th Streets)  </t>
  </si>
  <si>
    <t xml:space="preserve">TBD ANIMAS ST (between 19th &amp; 20th Streets)  </t>
  </si>
  <si>
    <t xml:space="preserve">TBD BLUFF ST (between 11th &amp; 12th Streets)  </t>
  </si>
  <si>
    <t xml:space="preserve">TBD MINERAL ST (between 10th &amp; 11th Streets)  </t>
  </si>
  <si>
    <t xml:space="preserve">662 REESE ST  </t>
  </si>
  <si>
    <t xml:space="preserve">1711 GREENE ST  </t>
  </si>
  <si>
    <t xml:space="preserve">TBD GREENE ST (between 10th &amp; 11th Streets)  </t>
  </si>
  <si>
    <t xml:space="preserve">TBD PORTER AVE (between 10th &amp; 11th Streets)  </t>
  </si>
  <si>
    <t xml:space="preserve">TBD BLUFF ST (between 7th &amp; 8th Streets)  </t>
  </si>
  <si>
    <t xml:space="preserve">TBD GREENE ST (between 5th &amp; 6th Streets)  </t>
  </si>
  <si>
    <t xml:space="preserve">517 GREENE ST  </t>
  </si>
  <si>
    <t xml:space="preserve">TBD EMPIRE ST (between 7th &amp; 8th Streets)  </t>
  </si>
  <si>
    <t xml:space="preserve">TBD SNOWDEN ST (between 10th &amp; 11th Streets)  </t>
  </si>
  <si>
    <t xml:space="preserve">TBD SNOWDEN ST (between 6th &amp; 7th Streets)  </t>
  </si>
  <si>
    <t xml:space="preserve">TBD BLUFF ST (between 10th &amp; 11th Streets)  </t>
  </si>
  <si>
    <t xml:space="preserve">TBD CEMENT ST (between 11th &amp; 12th Streets)  </t>
  </si>
  <si>
    <t xml:space="preserve">TBD GREENE ST (between 6th &amp; 7th Streets)  </t>
  </si>
  <si>
    <t xml:space="preserve">TBD ANIMAS ST (between 13th &amp; 14th Streets)  </t>
  </si>
  <si>
    <t xml:space="preserve">TBD COUNTY ROAD 110  </t>
  </si>
  <si>
    <t xml:space="preserve">TBD PORTER AVE (between 9th &amp; 10th Streets)  </t>
  </si>
  <si>
    <t xml:space="preserve">1339 CEMENT ST  </t>
  </si>
  <si>
    <t xml:space="preserve">1034 BLUFF ST  </t>
  </si>
  <si>
    <t xml:space="preserve">962 MINERAL ST  </t>
  </si>
  <si>
    <t xml:space="preserve">TBD MINERAL ST (between 11th &amp; 12th Streets)  </t>
  </si>
  <si>
    <t xml:space="preserve">TBD BLUFF ST (between 9th &amp; 10th Streets)  </t>
  </si>
  <si>
    <t xml:space="preserve">TBD GREENE ST (between 2nd &amp; 3rd Streets)  </t>
  </si>
  <si>
    <t xml:space="preserve">TBD MINERAL ST (between 18th &amp; 19th Streets)  </t>
  </si>
  <si>
    <t xml:space="preserve">TBD CEMENT ST (between 13th &amp; 14th Streets)  </t>
  </si>
  <si>
    <t xml:space="preserve">TBD GREENE ST (between 14th &amp; 15th Streets)  </t>
  </si>
  <si>
    <t xml:space="preserve">765 MINERAL ST  </t>
  </si>
  <si>
    <t xml:space="preserve">TBD BLUFF ST (between 8th &amp; 9th Streets)  </t>
  </si>
  <si>
    <t xml:space="preserve">4728 COUNTY ROAD 2  </t>
  </si>
  <si>
    <t xml:space="preserve">TBD ANIMAS ST (between 14th &amp; 15th Streets)  </t>
  </si>
  <si>
    <t xml:space="preserve">TBD CEMENT ST (between 10th &amp; 11th Streets)  </t>
  </si>
  <si>
    <t xml:space="preserve">TBD 10TH &amp; MINERAL ST </t>
  </si>
  <si>
    <t xml:space="preserve">1428 MINERAL ST </t>
  </si>
  <si>
    <t>825 MINERAL ST</t>
  </si>
  <si>
    <t>TBD MINERAL ST</t>
  </si>
  <si>
    <t xml:space="preserve">TBD BLAIR ST (between 12th &amp; 13th Streets)  </t>
  </si>
  <si>
    <t>TBD 6TH &amp; SNOWDEN ST</t>
  </si>
  <si>
    <t>TBD W 13TH ST  (between Greene &amp; Reese Streets)</t>
  </si>
  <si>
    <t>TBD E 8th &amp; GREENE ST</t>
  </si>
  <si>
    <t xml:space="preserve">TBD KEYSTONE ST (between 7th &amp; 8th Streets)  </t>
  </si>
  <si>
    <t>TBD HIGHWAY 550 or TBD W 5th ST</t>
  </si>
  <si>
    <t>1611 REESE ST</t>
  </si>
  <si>
    <t>ANDERSON</t>
  </si>
  <si>
    <t>ARPINO &amp; STROUD</t>
  </si>
  <si>
    <t>ALSUP</t>
  </si>
  <si>
    <t>ASHMUN</t>
  </si>
  <si>
    <t>AYRES</t>
  </si>
  <si>
    <t>BAKER</t>
  </si>
  <si>
    <t>BALEKIAN</t>
  </si>
  <si>
    <t>BARRALI</t>
  </si>
  <si>
    <t>BARTLEY</t>
  </si>
  <si>
    <t>BOONE</t>
  </si>
  <si>
    <t>BRALY</t>
  </si>
  <si>
    <t>BRAY</t>
  </si>
  <si>
    <t>BROWN</t>
  </si>
  <si>
    <t>BRUNNER &amp; MILLER</t>
  </si>
  <si>
    <t>BULLOCK</t>
  </si>
  <si>
    <t>BURRELL</t>
  </si>
  <si>
    <t>CAMAJANI</t>
  </si>
  <si>
    <t>CANON</t>
  </si>
  <si>
    <t>CAREY</t>
  </si>
  <si>
    <t>CARMACK</t>
  </si>
  <si>
    <t>CERNIWAY</t>
  </si>
  <si>
    <t>CHESLER</t>
  </si>
  <si>
    <t>CLARK C</t>
  </si>
  <si>
    <t>CLINE</t>
  </si>
  <si>
    <t>CRAIN</t>
  </si>
  <si>
    <t>CROUSE-BROWN</t>
  </si>
  <si>
    <t>CURTIN &amp; CLARK</t>
  </si>
  <si>
    <t>DAHLQUIST</t>
  </si>
  <si>
    <t>DAVIS G &amp; L</t>
  </si>
  <si>
    <t>DECKER</t>
  </si>
  <si>
    <t>DES PALMES</t>
  </si>
  <si>
    <t>DILLON T</t>
  </si>
  <si>
    <t>TYLER</t>
  </si>
  <si>
    <t>DUGI</t>
  </si>
  <si>
    <t>EBRIGHT</t>
  </si>
  <si>
    <t>EPLER</t>
  </si>
  <si>
    <t>FASCHING &amp; DAILEY</t>
  </si>
  <si>
    <t>FEDOUSH &amp; BREWSTER</t>
  </si>
  <si>
    <t>FERRONE</t>
  </si>
  <si>
    <t>FJERSTAD</t>
  </si>
  <si>
    <t>FOSTER  N</t>
  </si>
  <si>
    <t>FURTNEY</t>
  </si>
  <si>
    <t>MASSEY</t>
  </si>
  <si>
    <t>GONZALES</t>
  </si>
  <si>
    <t>GOSNELL</t>
  </si>
  <si>
    <t>GRANT</t>
  </si>
  <si>
    <t>GREEN</t>
  </si>
  <si>
    <t>GRIFFITH</t>
  </si>
  <si>
    <t>GROGAN &amp; SMITH</t>
  </si>
  <si>
    <t>HADDEN</t>
  </si>
  <si>
    <t>HAGGARD</t>
  </si>
  <si>
    <t>HALVERSON</t>
  </si>
  <si>
    <t>HAMILTON</t>
  </si>
  <si>
    <t>HARNOIS</t>
  </si>
  <si>
    <t>HAYNES</t>
  </si>
  <si>
    <t>HELTZEL</t>
  </si>
  <si>
    <t>HENNIS</t>
  </si>
  <si>
    <t>HOLLADAY</t>
  </si>
  <si>
    <t>HOLT</t>
  </si>
  <si>
    <t>HOLTON</t>
  </si>
  <si>
    <t>HUFFMAN</t>
  </si>
  <si>
    <t>HUICHOL &amp; TELL</t>
  </si>
  <si>
    <t>HUNZICKER-HUNT</t>
  </si>
  <si>
    <t>IPPOLITE</t>
  </si>
  <si>
    <t>JACKA</t>
  </si>
  <si>
    <t>JACKSON J</t>
  </si>
  <si>
    <t>ALFRED</t>
  </si>
  <si>
    <t>MEYERS</t>
  </si>
  <si>
    <t>JENISON</t>
  </si>
  <si>
    <t>JEPSON</t>
  </si>
  <si>
    <t>JOHNSON</t>
  </si>
  <si>
    <t>JOHNSTON</t>
  </si>
  <si>
    <t>KEFFER</t>
  </si>
  <si>
    <t>WEISS</t>
  </si>
  <si>
    <t>KILLIAN</t>
  </si>
  <si>
    <t>KING</t>
  </si>
  <si>
    <t>KOCH</t>
  </si>
  <si>
    <t>MILLER &amp; BRIDGMAN</t>
  </si>
  <si>
    <t>MOFFAT</t>
  </si>
  <si>
    <t>MOORE</t>
  </si>
  <si>
    <t>MARSH</t>
  </si>
  <si>
    <t>MARKS</t>
  </si>
  <si>
    <t>MACY</t>
  </si>
  <si>
    <t>MACH</t>
  </si>
  <si>
    <t>MACE</t>
  </si>
  <si>
    <t>LUCHETTA &amp; MOSES</t>
  </si>
  <si>
    <t>LOUNGE</t>
  </si>
  <si>
    <t>LASHLEY</t>
  </si>
  <si>
    <t>KOST</t>
  </si>
  <si>
    <t>MASON</t>
  </si>
  <si>
    <t>McCOY</t>
  </si>
  <si>
    <t>McFARLAND</t>
  </si>
  <si>
    <t>McKNIGHT</t>
  </si>
  <si>
    <t>MOSES</t>
  </si>
  <si>
    <t>MULLHOLAND</t>
  </si>
  <si>
    <t>NEAL</t>
  </si>
  <si>
    <t>NEWTON</t>
  </si>
  <si>
    <t>NORTON</t>
  </si>
  <si>
    <t>O BRIEN</t>
  </si>
  <si>
    <t>OGLE</t>
  </si>
  <si>
    <t>OSBORN</t>
  </si>
  <si>
    <t>PAIOFF</t>
  </si>
  <si>
    <t>PARMENTER</t>
  </si>
  <si>
    <t>PARSLEY</t>
  </si>
  <si>
    <t>PETERSON K &amp; J</t>
  </si>
  <si>
    <t>PHILLIPS H</t>
  </si>
  <si>
    <t>PHILLIPS R</t>
  </si>
  <si>
    <t>POHLMAN</t>
  </si>
  <si>
    <t>POLINSKY</t>
  </si>
  <si>
    <t>SPORL</t>
  </si>
  <si>
    <t>SMITH C &amp; K</t>
  </si>
  <si>
    <t>SIGMAN &amp; FURRY</t>
  </si>
  <si>
    <t>SHAW</t>
  </si>
  <si>
    <t>SHARP J &amp; S</t>
  </si>
  <si>
    <t>SHARP A</t>
  </si>
  <si>
    <t>SELBY</t>
  </si>
  <si>
    <t>SCHOOLEY</t>
  </si>
  <si>
    <t>SALFISBERG</t>
  </si>
  <si>
    <t>RUNDLES</t>
  </si>
  <si>
    <t>ROMERO  D &amp; M</t>
  </si>
  <si>
    <t>ROGGERO</t>
  </si>
  <si>
    <t>RIESER</t>
  </si>
  <si>
    <t>RICHARDS</t>
  </si>
  <si>
    <t>RELLER</t>
  </si>
  <si>
    <t>READ</t>
  </si>
  <si>
    <t>RAYOS-RIOS</t>
  </si>
  <si>
    <t>PURTYMUN</t>
  </si>
  <si>
    <t>PURGATORY VILLAGE LAND LLC</t>
  </si>
  <si>
    <t>PUCKETT</t>
  </si>
  <si>
    <t>PRIEST</t>
  </si>
  <si>
    <t>ZUR</t>
  </si>
  <si>
    <t>ZUBIA &amp; PRIETO</t>
  </si>
  <si>
    <t>ZIOLKO</t>
  </si>
  <si>
    <t>WITOUS</t>
  </si>
  <si>
    <t>ZELLNER</t>
  </si>
  <si>
    <t>ZIMERING</t>
  </si>
  <si>
    <t>WILSON K</t>
  </si>
  <si>
    <t>WILLIAMS C</t>
  </si>
  <si>
    <t>WHITE J &amp; K</t>
  </si>
  <si>
    <t>WELSH</t>
  </si>
  <si>
    <t>WEISENBORN</t>
  </si>
  <si>
    <t>VOWELS</t>
  </si>
  <si>
    <t>VIERRA</t>
  </si>
  <si>
    <t>VAN DER ZAAG</t>
  </si>
  <si>
    <t>UNDERWOOD</t>
  </si>
  <si>
    <t>TZIGANE BALALAIKAS LLC</t>
  </si>
  <si>
    <t>TURNER M</t>
  </si>
  <si>
    <t>TUMA</t>
  </si>
  <si>
    <t>TRIPP</t>
  </si>
  <si>
    <t>TOMASIC</t>
  </si>
  <si>
    <t>TILLEY</t>
  </si>
  <si>
    <t>THOMAS &amp; BURLINGAME</t>
  </si>
  <si>
    <t>THOMAS J</t>
  </si>
  <si>
    <t>THOMAS G &amp; D</t>
  </si>
  <si>
    <t>THEOBALD</t>
  </si>
  <si>
    <t>THARP</t>
  </si>
  <si>
    <t>TAYLOR K</t>
  </si>
  <si>
    <t>SWEET</t>
  </si>
  <si>
    <t>SWARTZ</t>
  </si>
  <si>
    <t>SWANSON G &amp; N</t>
  </si>
  <si>
    <t>STUDEBAKER</t>
  </si>
  <si>
    <t>STOCKEBRAND</t>
  </si>
  <si>
    <t>ST PATRICK CHURCH</t>
  </si>
  <si>
    <t>SKLADANOWSKI</t>
  </si>
  <si>
    <t>ALLEN J</t>
  </si>
  <si>
    <t>ALLEY</t>
  </si>
  <si>
    <t>ARULAPPAN</t>
  </si>
  <si>
    <t>BACKLUND &amp; MARREEL</t>
  </si>
  <si>
    <t>BARBE</t>
  </si>
  <si>
    <t>BIERMA &amp; GALT</t>
  </si>
  <si>
    <t>BONE</t>
  </si>
  <si>
    <t>BRIGGS</t>
  </si>
  <si>
    <t>BRITAIN</t>
  </si>
  <si>
    <t>BROSH</t>
  </si>
  <si>
    <t>BROTZMAN</t>
  </si>
  <si>
    <t>BROWN &amp; JOHNSON</t>
  </si>
  <si>
    <t>BUERGER</t>
  </si>
  <si>
    <t>BUFFINGTON</t>
  </si>
  <si>
    <t>CABLE</t>
  </si>
  <si>
    <t>CALHOUN</t>
  </si>
  <si>
    <t>CANNING</t>
  </si>
  <si>
    <t>CARSON &amp; HILL</t>
  </si>
  <si>
    <t xml:space="preserve">CASTLE </t>
  </si>
  <si>
    <t>CELOMMI</t>
  </si>
  <si>
    <t>CHAMPLOU</t>
  </si>
  <si>
    <t>OTIS &amp; GRAHAM</t>
  </si>
  <si>
    <t>CHEEVER</t>
  </si>
  <si>
    <t>CHERTKOV</t>
  </si>
  <si>
    <t>CHRISTENSEN</t>
  </si>
  <si>
    <t>CLARK A &amp; T</t>
  </si>
  <si>
    <t>COOPER</t>
  </si>
  <si>
    <t>COWIE</t>
  </si>
  <si>
    <t>DELGADO &amp; PHILLIPS</t>
  </si>
  <si>
    <t>DAMMER</t>
  </si>
  <si>
    <t>CREEK</t>
  </si>
  <si>
    <t>CSIRA</t>
  </si>
  <si>
    <t>DEMARSE</t>
  </si>
  <si>
    <t>DODD</t>
  </si>
  <si>
    <t>DOMANSKI</t>
  </si>
  <si>
    <t>DOYLE</t>
  </si>
  <si>
    <t>DRITLEIN</t>
  </si>
  <si>
    <t>DUBE</t>
  </si>
  <si>
    <t>EBELHEISER</t>
  </si>
  <si>
    <t>ELDRIDGE</t>
  </si>
  <si>
    <t>EMBREE</t>
  </si>
  <si>
    <t>FASCHING</t>
  </si>
  <si>
    <t>FATTOR</t>
  </si>
  <si>
    <t>FIELDER</t>
  </si>
  <si>
    <t>FONNER</t>
  </si>
  <si>
    <t>FRIES</t>
  </si>
  <si>
    <t>FUNICELLO</t>
  </si>
  <si>
    <t>GARFIELD</t>
  </si>
  <si>
    <t>GOODNOW</t>
  </si>
  <si>
    <t>GOODWIN</t>
  </si>
  <si>
    <t>GRAVES</t>
  </si>
  <si>
    <t>GRIEGGS</t>
  </si>
  <si>
    <t>GRIMES</t>
  </si>
  <si>
    <t>GUTIERREZ</t>
  </si>
  <si>
    <t>HAMAKER</t>
  </si>
  <si>
    <t>HANKLA</t>
  </si>
  <si>
    <t>HARRELL</t>
  </si>
  <si>
    <t>HARRIS</t>
  </si>
  <si>
    <t>HEIM</t>
  </si>
  <si>
    <t>HENDERSON</t>
  </si>
  <si>
    <t>HIEB</t>
  </si>
  <si>
    <t>HOLLOWAY</t>
  </si>
  <si>
    <t>HUFF</t>
  </si>
  <si>
    <t>HUNSICKER</t>
  </si>
  <si>
    <t>HUNTSMAN</t>
  </si>
  <si>
    <t>JACOBS</t>
  </si>
  <si>
    <t>JEFFERSON</t>
  </si>
  <si>
    <t>JINDRA</t>
  </si>
  <si>
    <t>JINKS</t>
  </si>
  <si>
    <t>KANE</t>
  </si>
  <si>
    <t>KEARNEY</t>
  </si>
  <si>
    <t>KILLE</t>
  </si>
  <si>
    <t>KLIM</t>
  </si>
  <si>
    <t>KLOSTER</t>
  </si>
  <si>
    <t>KNOX</t>
  </si>
  <si>
    <t>KORDICH</t>
  </si>
  <si>
    <t>KREMER</t>
  </si>
  <si>
    <t>LARSON</t>
  </si>
  <si>
    <t>LEELAVARODOM</t>
  </si>
  <si>
    <t>LEONHARD</t>
  </si>
  <si>
    <t>LIMMANY</t>
  </si>
  <si>
    <t>MACDONALD</t>
  </si>
  <si>
    <t>MALIN</t>
  </si>
  <si>
    <t>MANDAL</t>
  </si>
  <si>
    <t>MATESICK</t>
  </si>
  <si>
    <t>MEAD</t>
  </si>
  <si>
    <t>MOSHER</t>
  </si>
  <si>
    <t>MURPHY</t>
  </si>
  <si>
    <t>NAGEL</t>
  </si>
  <si>
    <t>NICHOLLS</t>
  </si>
  <si>
    <t>NIELSEN</t>
  </si>
  <si>
    <t>NOBLE</t>
  </si>
  <si>
    <t>NORQUIST</t>
  </si>
  <si>
    <t>NOVAK</t>
  </si>
  <si>
    <t>OLSON</t>
  </si>
  <si>
    <t>OWENS</t>
  </si>
  <si>
    <t>PERKINS</t>
  </si>
  <si>
    <t>PETERMAN</t>
  </si>
  <si>
    <t>PICKERILL</t>
  </si>
  <si>
    <t>RAINE</t>
  </si>
  <si>
    <t>REESE</t>
  </si>
  <si>
    <t>REITER</t>
  </si>
  <si>
    <t>REX</t>
  </si>
  <si>
    <t>ROBERTSON</t>
  </si>
  <si>
    <t>ROCK</t>
  </si>
  <si>
    <t>ROOF</t>
  </si>
  <si>
    <t>RUIJS</t>
  </si>
  <si>
    <t>RUSSEK</t>
  </si>
  <si>
    <t>SCHAFFRICK</t>
  </si>
  <si>
    <t>SCHARER</t>
  </si>
  <si>
    <t>SEELY</t>
  </si>
  <si>
    <t>SELEA</t>
  </si>
  <si>
    <t>SOLODKY</t>
  </si>
  <si>
    <t>SPOONER</t>
  </si>
  <si>
    <t>STALO</t>
  </si>
  <si>
    <t>STILLWELL</t>
  </si>
  <si>
    <t>STRAUGHEN</t>
  </si>
  <si>
    <t>TARR</t>
  </si>
  <si>
    <t>TEEL</t>
  </si>
  <si>
    <t>THORN-KRON</t>
  </si>
  <si>
    <t>THURSTON</t>
  </si>
  <si>
    <t>THUSS</t>
  </si>
  <si>
    <t>TOBLER</t>
  </si>
  <si>
    <t>TRUDOLYUBOV</t>
  </si>
  <si>
    <t>WATTS</t>
  </si>
  <si>
    <t>WEBB</t>
  </si>
  <si>
    <t>WENDLANDT</t>
  </si>
  <si>
    <t>WILDE</t>
  </si>
  <si>
    <t>WISCHNESKY</t>
  </si>
  <si>
    <t>WOLFEHAGEN</t>
  </si>
  <si>
    <t>WRONA</t>
  </si>
  <si>
    <t>YEAGER</t>
  </si>
  <si>
    <t>YOUNG</t>
  </si>
  <si>
    <t>ZARKIS</t>
  </si>
  <si>
    <t>ZERR</t>
  </si>
  <si>
    <t>ZIEGLER</t>
  </si>
  <si>
    <t>DELNERO</t>
  </si>
  <si>
    <t>HOWIE &amp; DEJUANA</t>
  </si>
  <si>
    <t>LUTHER L</t>
  </si>
  <si>
    <t>SHAPIRO MILLENNIUM TRUST</t>
  </si>
  <si>
    <t>MOSES P</t>
  </si>
  <si>
    <t>MOSES J</t>
  </si>
  <si>
    <t>MULLHOLAND &amp; WESTERMEIER</t>
  </si>
  <si>
    <t>PERINO</t>
  </si>
  <si>
    <t>PRICHARD &amp; LEONAITIS</t>
  </si>
  <si>
    <t>SANDERS J</t>
  </si>
  <si>
    <t>SMITH J &amp; S</t>
  </si>
  <si>
    <t>SMITH M</t>
  </si>
  <si>
    <t>SMITH M &amp; P</t>
  </si>
  <si>
    <t>TAYLOR M</t>
  </si>
  <si>
    <t>THOMPSON L &amp; B</t>
  </si>
  <si>
    <t>THOMPSON S &amp; H</t>
  </si>
  <si>
    <t>UNGURAN</t>
  </si>
  <si>
    <t>VAN HOUTEN</t>
  </si>
  <si>
    <t>WATSON &amp; CHANDLER</t>
  </si>
  <si>
    <t>ZIMMERMAN M</t>
  </si>
  <si>
    <t>ERNST D</t>
  </si>
  <si>
    <t>CYMOID MINERALS LLC</t>
  </si>
  <si>
    <t>BONANNO</t>
  </si>
  <si>
    <t>GROGAN K &amp; K</t>
  </si>
  <si>
    <t>JENKINS L</t>
  </si>
  <si>
    <t>OBER &amp; HODGETTS</t>
  </si>
  <si>
    <t>TBD W 5TH ST</t>
  </si>
  <si>
    <t>TBD MINERAL ST (between 11th &amp; 12th Streets)</t>
  </si>
  <si>
    <t>TBD COUNTY ROAD 6 (Shrine Rd)</t>
  </si>
  <si>
    <t>TBD COUNTY ROAD 3 (OLD STONY PASS RD)</t>
  </si>
  <si>
    <t>1025 BLAIR ST</t>
  </si>
  <si>
    <t>1025 CEMENT ST</t>
  </si>
  <si>
    <t>1028 GREENE ST</t>
  </si>
  <si>
    <t>1044 MINERAL ST</t>
  </si>
  <si>
    <t>1057 BLAIR ST</t>
  </si>
  <si>
    <t>1068 KEYSTONE ST</t>
  </si>
  <si>
    <t>1105 CEMENT ST</t>
  </si>
  <si>
    <t>1124 GREENE ST</t>
  </si>
  <si>
    <t>1129 GREENE ST</t>
  </si>
  <si>
    <t>1169 SNOWDEN ST</t>
  </si>
  <si>
    <t>1172 GREENE ST</t>
  </si>
  <si>
    <t>122 E 14TH ST</t>
  </si>
  <si>
    <t>1253 REESE ST</t>
  </si>
  <si>
    <t>1268 REESE ST</t>
  </si>
  <si>
    <t>1321 BLAIR ST</t>
  </si>
  <si>
    <t>1331 REESE ST</t>
  </si>
  <si>
    <t>1339 REESE ST</t>
  </si>
  <si>
    <t>135 E 18TH ST</t>
  </si>
  <si>
    <t>1354 REESE ST</t>
  </si>
  <si>
    <t>1427 SNOWDEN ST</t>
  </si>
  <si>
    <t>1520 CEMENT ST</t>
  </si>
  <si>
    <t>1564 GREENE ST</t>
  </si>
  <si>
    <t>1631 SNOWDEN ST</t>
  </si>
  <si>
    <t>17035 COUNTY ROAD 51</t>
  </si>
  <si>
    <t>1751 MINERAL ST</t>
  </si>
  <si>
    <t>1767 CEMENT ST</t>
  </si>
  <si>
    <t>1810 MINERAL ST</t>
  </si>
  <si>
    <t>1822 EMPIRE</t>
  </si>
  <si>
    <t>4245 COUNTY ROAD 110</t>
  </si>
  <si>
    <t>4300 COUNTY ROAD 110</t>
  </si>
  <si>
    <t>4644 COUNTY ROAD 2</t>
  </si>
  <si>
    <t>5 MEARS AVE</t>
  </si>
  <si>
    <t>5050 COUNTY ROAD 20 A</t>
  </si>
  <si>
    <t>521 REESE ST</t>
  </si>
  <si>
    <t>545 REESE ST</t>
  </si>
  <si>
    <t>565 REESE ST</t>
  </si>
  <si>
    <t>635 W 5TH ST</t>
  </si>
  <si>
    <t>660 W 5TH ST</t>
  </si>
  <si>
    <t>661 GREENE ST</t>
  </si>
  <si>
    <t>711 COUNTY ROAD 25</t>
  </si>
  <si>
    <t>715 MARTHA ROSE BLVD</t>
  </si>
  <si>
    <t>729 REESE ST</t>
  </si>
  <si>
    <t>741 MINERAL ST</t>
  </si>
  <si>
    <t>745 MARTHA ROSE BLVD</t>
  </si>
  <si>
    <t>800 COUNTY ROAD 14</t>
  </si>
  <si>
    <t>809 REESE ST</t>
  </si>
  <si>
    <t>824 GREENE ST</t>
  </si>
  <si>
    <t>840 REESE ST</t>
  </si>
  <si>
    <t>921 GREENE ST</t>
  </si>
  <si>
    <t>939 GREENE ST</t>
  </si>
  <si>
    <t>939 MINERAL ST</t>
  </si>
  <si>
    <t>961 BLUFF ST</t>
  </si>
  <si>
    <t>962 MINERAL ST</t>
  </si>
  <si>
    <t>TBD ANIMAS ST (between 13th &amp; 14th Streets)</t>
  </si>
  <si>
    <t>TBD BLAIR ST (between 13th &amp; 14th Streets)</t>
  </si>
  <si>
    <t>TBD CEMENT ST (between 8th &amp; 9th Streets)</t>
  </si>
  <si>
    <t>TBD COUNTY ROAD 14</t>
  </si>
  <si>
    <t>TBD COUNTY ROAD 20</t>
  </si>
  <si>
    <t>TBD COUNTY ROAD 21</t>
  </si>
  <si>
    <t>TBD COUNTY ROAD 3</t>
  </si>
  <si>
    <t>TBD HIGHWAY 550</t>
  </si>
  <si>
    <t>124 E 13TH ST STE A</t>
  </si>
  <si>
    <t>1416 GREENE ST</t>
  </si>
  <si>
    <t>1637 GREENE ST</t>
  </si>
  <si>
    <t>1256 SNOWDEN ST</t>
  </si>
  <si>
    <t>1250 REESE ST</t>
  </si>
  <si>
    <t>1260 BLAIR ST</t>
  </si>
  <si>
    <t>34 MEADOW RD E</t>
  </si>
  <si>
    <t>53001 HIGHWAY 550</t>
  </si>
  <si>
    <t>53072 HIGHWAY 550 MILL CREEK LODGE ESTS</t>
  </si>
  <si>
    <t>54 MILL CREEK DR</t>
  </si>
  <si>
    <t>56 MEADOW LN</t>
  </si>
  <si>
    <t>TBD COUNTY ROAD 1 (LIME CREEK ROAD)</t>
  </si>
  <si>
    <t>193 MEADOWVIEW DR</t>
  </si>
  <si>
    <t>50827 HIGHWAY 550 UNIT 324</t>
  </si>
  <si>
    <t>525 REESE ST</t>
  </si>
  <si>
    <t>529 GREENE ST</t>
  </si>
  <si>
    <t>727 MINERAL ST</t>
  </si>
  <si>
    <t>867 MINERAL ST</t>
  </si>
  <si>
    <t>921 EMPIRE ST</t>
  </si>
  <si>
    <t>957 EMPIRE ST</t>
  </si>
  <si>
    <t>TBD COUNTY ROAD 51 (Minnehaha)</t>
  </si>
  <si>
    <t>964 GREENE ST</t>
  </si>
  <si>
    <t>950 REESE ST</t>
  </si>
  <si>
    <t>969 BLAIR ST</t>
  </si>
  <si>
    <t>315 GREENE ST</t>
  </si>
  <si>
    <t>1036 REESE ST</t>
  </si>
  <si>
    <t>1067 BLAIR ST</t>
  </si>
  <si>
    <t>1104 BLAIR ST</t>
  </si>
  <si>
    <t>1130 GREENE ST</t>
  </si>
  <si>
    <t>1138 REESE ST</t>
  </si>
  <si>
    <t>1139 GREENE ST</t>
  </si>
  <si>
    <t>1154 BLAIR ST</t>
  </si>
  <si>
    <t>1306 CEMENT ST</t>
  </si>
  <si>
    <t>1333 GREENE ST</t>
  </si>
  <si>
    <t>1335 GREENE ST</t>
  </si>
  <si>
    <t>1351 REESE ST</t>
  </si>
  <si>
    <t>1428 GREENE ST</t>
  </si>
  <si>
    <t>1434 REESE ST</t>
  </si>
  <si>
    <t>1604 CEMENT ST</t>
  </si>
  <si>
    <t>1730 EMPIRE ST</t>
  </si>
  <si>
    <t>220 E 10TH ST</t>
  </si>
  <si>
    <t>220 E 12TH ST</t>
  </si>
  <si>
    <t>341 W 11TH ST</t>
  </si>
  <si>
    <t>49 MEADOW RD E</t>
  </si>
  <si>
    <t>6350 COUNTY ROAD 2</t>
  </si>
  <si>
    <t>731 EMPIRE ST</t>
  </si>
  <si>
    <t>740 REESE ST</t>
  </si>
  <si>
    <t>741 EMPIRE ST</t>
  </si>
  <si>
    <t>TBD COUNTY ROAD 8</t>
  </si>
  <si>
    <t>33 MEADOW LN</t>
  </si>
  <si>
    <t xml:space="preserve">TBD E 14th &amp; MINERAL ST  </t>
  </si>
  <si>
    <t>50827 HIGHWAY 550 UNIT 327</t>
  </si>
  <si>
    <t>50827 HIGHWAY 550 UNIT 320</t>
  </si>
  <si>
    <t>50827 HIGHWAY 550 UNIT 337</t>
  </si>
  <si>
    <t>50827 HIGHWAY 550 UNIT 338</t>
  </si>
  <si>
    <t>50827 HIGHWAY 550 UNIT 347</t>
  </si>
  <si>
    <t>50827 HIGHWAY 550 UNIT 356</t>
  </si>
  <si>
    <t>50827 HIGHWAY 550 UNIT 311</t>
  </si>
  <si>
    <t>50827 HIGHWAY 550 UNIT 343</t>
  </si>
  <si>
    <t>50827 HIGHWAY 550 UNIT 322</t>
  </si>
  <si>
    <t>50827 HIGHWAY 550 UNIT 325</t>
  </si>
  <si>
    <t>50827 HIGHWAY 550 UNIT 323</t>
  </si>
  <si>
    <t>50827 HIGHWAY 550 UNIT 340</t>
  </si>
  <si>
    <t>50827 HIGHWAY 550 UNIT 317</t>
  </si>
  <si>
    <t>50827 HIGHWAY 550 UNIT 326</t>
  </si>
  <si>
    <t>50827 HIGHWAY 550 UNIT 140</t>
  </si>
  <si>
    <t>50827 HIGHWAY 550 UNIT 148</t>
  </si>
  <si>
    <t>50827 HIGHWAY 550 UNIT 303</t>
  </si>
  <si>
    <t>50827 HIGHWAY 550 UNIT 348</t>
  </si>
  <si>
    <t>50827 HIGHWAY 550 UNIT 351</t>
  </si>
  <si>
    <t>50827 HIGHWAY 550 UNIT 147</t>
  </si>
  <si>
    <t>50827 HIGHWAY 550 UNIT 112</t>
  </si>
  <si>
    <t>50827 HIGHWAY 550 UNIT 123</t>
  </si>
  <si>
    <t>50827 HIGHWAY 550 UNIT 160</t>
  </si>
  <si>
    <t>50827 HIGHWAY 550 UNIT 111</t>
  </si>
  <si>
    <t>50827 HIGHWAY 550 UNIT 122</t>
  </si>
  <si>
    <t>50827 HIGHWAY 550 UNIT 124</t>
  </si>
  <si>
    <t>50827 HIGHWAY 550 UNIT 106</t>
  </si>
  <si>
    <t>50827 HIGHWAY 550 UNIT 101</t>
  </si>
  <si>
    <t>50827 HIGHWAY 550 UNIT 127</t>
  </si>
  <si>
    <t>50827 HIGHWAY 550 UNIT 136</t>
  </si>
  <si>
    <t>50827 HIGHWAY 550 UNIT 102</t>
  </si>
  <si>
    <t>50827 HIGHWAY 550 UNIT 313</t>
  </si>
  <si>
    <t>50827 HIGHWAY 550 UNIT 155</t>
  </si>
  <si>
    <t>50827 HIGHWAY 550 UNIT 152</t>
  </si>
  <si>
    <t>50827 HIGHWAY 550 UNIT 350</t>
  </si>
  <si>
    <t>50827 HIGHWAY 550 UNIT 138</t>
  </si>
  <si>
    <t>50827 HIGHWAY 550 #1C</t>
  </si>
  <si>
    <t>50827 HIGHWAY 550 #4D</t>
  </si>
  <si>
    <t>50827 HIGHWAY 550 #4C</t>
  </si>
  <si>
    <t>50827 HIGHWAY 550 #1B</t>
  </si>
  <si>
    <t>R5888</t>
  </si>
  <si>
    <t>50827 HIGHWAY 550 #2C</t>
  </si>
  <si>
    <t>LORENZ &amp; HUGINS</t>
  </si>
  <si>
    <t>CAMERON</t>
  </si>
  <si>
    <t>50827 HIGHWAY 550 UNIT 328</t>
  </si>
  <si>
    <t>R5777</t>
  </si>
  <si>
    <t>MANGONE</t>
  </si>
  <si>
    <t>50827 HIGHWAY 550 UNIT 349</t>
  </si>
  <si>
    <t>CASA DE PURA VIDA LLC</t>
  </si>
  <si>
    <t>BEHRS &amp; JANES</t>
  </si>
  <si>
    <t>R5798</t>
  </si>
  <si>
    <t>BLUE BIRD MINING &amp; MILLING CO, INC</t>
  </si>
  <si>
    <t>MINERAL KING LLC</t>
  </si>
  <si>
    <t>N1640</t>
  </si>
  <si>
    <t>N2779</t>
  </si>
  <si>
    <t>TBD MEARS AVE</t>
  </si>
  <si>
    <t>Beds</t>
  </si>
  <si>
    <t>Baths</t>
  </si>
  <si>
    <t>Average</t>
  </si>
  <si>
    <t>Badly Worn</t>
  </si>
  <si>
    <t>1920; 2002</t>
  </si>
  <si>
    <t>1900; 1977</t>
  </si>
  <si>
    <t>County</t>
  </si>
  <si>
    <t>South</t>
  </si>
  <si>
    <t>Silverton</t>
  </si>
  <si>
    <t>District</t>
  </si>
  <si>
    <t>Above Chattanooga Curve, S of Hwy 550</t>
  </si>
  <si>
    <t>TBD COUNTY ROAD 20 A</t>
  </si>
  <si>
    <t>TA</t>
  </si>
  <si>
    <t>$/acre</t>
  </si>
  <si>
    <t>$/sqft</t>
  </si>
  <si>
    <t>n/a</t>
  </si>
  <si>
    <t>Home</t>
  </si>
  <si>
    <t>Home - Deed Restricted</t>
  </si>
  <si>
    <t>Home (2)</t>
  </si>
  <si>
    <t>Land</t>
  </si>
  <si>
    <t>Land - Deed Restricted</t>
  </si>
  <si>
    <t>Land - Planned Development</t>
  </si>
  <si>
    <t>Mobile Home</t>
  </si>
  <si>
    <t>Mobile Home Land Only</t>
  </si>
  <si>
    <t>Mobile Home with Land</t>
  </si>
  <si>
    <t>Commercial/Multi-family</t>
  </si>
  <si>
    <t>Commercial Retail</t>
  </si>
  <si>
    <t>Salvage Structure</t>
  </si>
  <si>
    <t>Commerical Garage</t>
  </si>
  <si>
    <t>Mining Claim - Part Interest</t>
  </si>
  <si>
    <t>Severed Minerals Only</t>
  </si>
  <si>
    <t>Townhome + Vacant Land</t>
  </si>
  <si>
    <t>N2790</t>
  </si>
  <si>
    <t>N2789</t>
  </si>
  <si>
    <t>R2851</t>
  </si>
  <si>
    <t>50827 HIGHWAY 550 #18</t>
  </si>
  <si>
    <t>REID ROBERT G &amp; MARIAN M</t>
  </si>
  <si>
    <t>VOLPENTEST FAMILY TRUST</t>
  </si>
  <si>
    <t>R5995</t>
  </si>
  <si>
    <t>SUKI LLC</t>
  </si>
  <si>
    <t>N1917</t>
  </si>
  <si>
    <t>MCCORMICK LEO M</t>
  </si>
  <si>
    <t>HEBERLE MARK W &amp; LORI M</t>
  </si>
  <si>
    <t>STERN HOWARD</t>
  </si>
  <si>
    <t>R2481</t>
  </si>
  <si>
    <t>TBD 5TH ST</t>
  </si>
  <si>
    <t>N1271</t>
  </si>
  <si>
    <t>RAGER L</t>
  </si>
  <si>
    <t>N2179</t>
  </si>
  <si>
    <t>TBD CR 33A</t>
  </si>
  <si>
    <t>LEADER E</t>
  </si>
  <si>
    <t xml:space="preserve">KOCALCHCK </t>
  </si>
  <si>
    <t>864 &amp; 480</t>
  </si>
  <si>
    <t>N1354</t>
  </si>
  <si>
    <t>TBD CR 2 Carbonate King</t>
  </si>
  <si>
    <t>SANDRIN &amp; MORRIS</t>
  </si>
  <si>
    <t>HIGH &amp; SAVILLE</t>
  </si>
  <si>
    <t>R2608</t>
  </si>
  <si>
    <t>1364 REESE ST</t>
  </si>
  <si>
    <t>BEABER</t>
  </si>
  <si>
    <t>KEENE II</t>
  </si>
  <si>
    <t>R2698</t>
  </si>
  <si>
    <t>1230 BLAIR ST</t>
  </si>
  <si>
    <t>POPE</t>
  </si>
  <si>
    <t>EDWARDS &amp; CELLA</t>
  </si>
  <si>
    <t>N2811</t>
  </si>
  <si>
    <t>TBD COUNTY RD 51</t>
  </si>
  <si>
    <t>N2804</t>
  </si>
  <si>
    <t>R6011</t>
  </si>
  <si>
    <t>HOBBS</t>
  </si>
  <si>
    <t>N2812</t>
  </si>
  <si>
    <t>459 RED MOUNTAIN 3 RD (Ouray County)</t>
  </si>
  <si>
    <t>CARBON LAKE</t>
  </si>
  <si>
    <t>ORANS</t>
  </si>
  <si>
    <t>Home and Vacant Mining Claim</t>
  </si>
  <si>
    <t>TBD COUNTY RD 2, about 1 mile North of Eureka</t>
  </si>
  <si>
    <t>TBD COUNTY RD 100 / FOREST SERVICE RD 820 (Chattanooga Rd), S of Chattanooga</t>
  </si>
  <si>
    <t>TBD HIGHWAY 550 between Silverton and Molas Pass</t>
  </si>
  <si>
    <t>TBD South of Animas Forks/North of CR 9 on Treasure Mtn</t>
  </si>
  <si>
    <t>TBD COUNTY RD 35 (Prospect Gulch)</t>
  </si>
  <si>
    <t>R2777</t>
  </si>
  <si>
    <t>Commercial</t>
  </si>
  <si>
    <t>1114 EMPIRE ST</t>
  </si>
  <si>
    <t>WATSON</t>
  </si>
  <si>
    <t>ESE-T PROPERTIES</t>
  </si>
  <si>
    <t>TBD COUNTY ROAD 33</t>
  </si>
  <si>
    <t xml:space="preserve">JENSEN </t>
  </si>
  <si>
    <t>R2971</t>
  </si>
  <si>
    <t>805 EMPIRE</t>
  </si>
  <si>
    <t>MCGLOTHLEN</t>
  </si>
  <si>
    <t>TIBBETTS</t>
  </si>
  <si>
    <t>N1371</t>
  </si>
  <si>
    <t>9 FOREST QUEEN</t>
  </si>
  <si>
    <t>LAPPIN</t>
  </si>
  <si>
    <t>STALZER</t>
  </si>
  <si>
    <t>R1142</t>
  </si>
  <si>
    <t>1571 REESE ST</t>
  </si>
  <si>
    <t>MARTHA JANE PROPERTIES</t>
  </si>
  <si>
    <t>R5870</t>
  </si>
  <si>
    <t>50827 HIGHWAY 550 UNIT 50</t>
  </si>
  <si>
    <t>PERKINS RT</t>
  </si>
  <si>
    <t>TUPEK</t>
  </si>
  <si>
    <t xml:space="preserve">N1621 </t>
  </si>
  <si>
    <t>Home on Mining Claim</t>
  </si>
  <si>
    <t>TBD COUNTY ROAD 51B</t>
  </si>
  <si>
    <t>SEALE LT</t>
  </si>
  <si>
    <t>FLYNT</t>
  </si>
  <si>
    <t>R5791</t>
  </si>
  <si>
    <t>50827 HIGHWAY 550 UNIT 342</t>
  </si>
  <si>
    <t>VINCENT</t>
  </si>
  <si>
    <t>SINGH</t>
  </si>
  <si>
    <t>N2806</t>
  </si>
  <si>
    <t>R5081</t>
  </si>
  <si>
    <t>4 RIVER ST</t>
  </si>
  <si>
    <t>THOMPSON</t>
  </si>
  <si>
    <t>EIDSON</t>
  </si>
  <si>
    <t>CHATTANOOGA</t>
  </si>
  <si>
    <t>N1911</t>
  </si>
  <si>
    <t>N1983</t>
  </si>
  <si>
    <t>TBD COUNTY ROAD 13</t>
  </si>
  <si>
    <t>PENELOPE MOORE TRUST</t>
  </si>
  <si>
    <t>SOWERS COMPANY</t>
  </si>
  <si>
    <t>GEORGE &amp; COLLEEN BROWN RLT</t>
  </si>
  <si>
    <t>840 COUNTY ROAD 33</t>
  </si>
  <si>
    <t>N2157</t>
  </si>
  <si>
    <t>R2969; R2858; R2843</t>
  </si>
  <si>
    <t>JOHN DEMAREE PROP/KENDALL MT LODGE</t>
  </si>
  <si>
    <t>GFS HOSPITALITY LLC</t>
  </si>
  <si>
    <t>R5908</t>
  </si>
  <si>
    <t>155 MEADOW VIEW DR</t>
  </si>
  <si>
    <t>TURNER</t>
  </si>
  <si>
    <t>HOYT</t>
  </si>
  <si>
    <t>R5843</t>
  </si>
  <si>
    <t>50827 HWY 550 UNIT 10</t>
  </si>
  <si>
    <t>ALT FAMILY INVESTMENTS</t>
  </si>
  <si>
    <t>N2356</t>
  </si>
  <si>
    <t>TBD CR 2 - Tiger Mill Site</t>
  </si>
  <si>
    <t>DAVIS</t>
  </si>
  <si>
    <t>HENZLER</t>
  </si>
  <si>
    <t>1.201 CR 3</t>
  </si>
  <si>
    <t>PAYNE</t>
  </si>
  <si>
    <t>SALTER</t>
  </si>
  <si>
    <t>N2625</t>
  </si>
  <si>
    <t>R5909</t>
  </si>
  <si>
    <t>167 MEADOWVIEW DR</t>
  </si>
  <si>
    <t>TYACK</t>
  </si>
  <si>
    <t>3XH LLC</t>
  </si>
  <si>
    <t>R5075</t>
  </si>
  <si>
    <t>TBD 20th &amp; Empire St</t>
  </si>
  <si>
    <t>HOLGATE/SPENO</t>
  </si>
  <si>
    <t>N2817</t>
  </si>
  <si>
    <t>Mining Claims</t>
  </si>
  <si>
    <t>PILATUS</t>
  </si>
  <si>
    <t>TBD CR 8</t>
  </si>
  <si>
    <t>N2818</t>
  </si>
  <si>
    <t>OUTLOT PINES</t>
  </si>
  <si>
    <t>R4124</t>
  </si>
  <si>
    <t>SMITH</t>
  </si>
  <si>
    <t>KAMM</t>
  </si>
  <si>
    <t>TBD 10th &amp; KEYSTONE</t>
  </si>
  <si>
    <t>N2808</t>
  </si>
  <si>
    <t>LITTLE ANNIE - HWY 550</t>
  </si>
  <si>
    <t>DUA TEMAN LLC</t>
  </si>
  <si>
    <t>N2330</t>
  </si>
  <si>
    <t>2 MEARS AVENUE</t>
  </si>
  <si>
    <t>BURLINGAME</t>
  </si>
  <si>
    <t>GUELCHER</t>
  </si>
  <si>
    <t>N2352</t>
  </si>
  <si>
    <t>SWANSON</t>
  </si>
  <si>
    <t xml:space="preserve">URBAN REAL ESTATE &amp; RESTORATION </t>
  </si>
  <si>
    <t>TBD CR 21 - Essex</t>
  </si>
  <si>
    <t>R5903</t>
  </si>
  <si>
    <t>113 MEADOWVIEW DR</t>
  </si>
  <si>
    <t>N1628</t>
  </si>
  <si>
    <t>SNYDER</t>
  </si>
  <si>
    <t>CORKSCREW ENTERPRISES LLC</t>
  </si>
  <si>
    <t>R2918</t>
  </si>
  <si>
    <t>BENRO LLC</t>
  </si>
  <si>
    <t>951 GREENE STREET LLC</t>
  </si>
  <si>
    <t>951 GREENE ST</t>
  </si>
  <si>
    <t>R1110</t>
  </si>
  <si>
    <t>1816 MINERAL ST</t>
  </si>
  <si>
    <t>BLACKFORD</t>
  </si>
  <si>
    <t>FRANKLIN</t>
  </si>
  <si>
    <t>YODER</t>
  </si>
  <si>
    <t>N2805</t>
  </si>
  <si>
    <t>R7101</t>
  </si>
  <si>
    <t>50827 HWY 550</t>
  </si>
  <si>
    <t>MOREHEAD PROPERTY ONE LLC</t>
  </si>
  <si>
    <t>GRIZZLY PEAK, BUSH, BREEZE LLCs et al</t>
  </si>
  <si>
    <t>GRIZZLY PEAK &amp; BUSH LLCs</t>
  </si>
  <si>
    <t>TBD South of Picayune Gulch, W of CR 2</t>
  </si>
  <si>
    <t>E face of Anvil Mountain W of Silverton</t>
  </si>
  <si>
    <t>Adjoining Taylor Addition, W of Town of Silverton</t>
  </si>
  <si>
    <t>E of HWY 550, North of Molas Lake</t>
  </si>
  <si>
    <t>NW of Eureka Townsite</t>
  </si>
  <si>
    <t>TBD COUNTY ROAD 52 (Lower Arastra Gulch)</t>
  </si>
  <si>
    <t>TBD COUNTY ROAD 52 (Arastra Gulch)</t>
  </si>
  <si>
    <t>TBD COUNTY ROAD 20 (between Swansea and Arastra Gulches)</t>
  </si>
  <si>
    <t>Adjoining SE boundary of Town of Silverton, crossing Animas River</t>
  </si>
  <si>
    <t>TBD COUNTY ROAD 20A (between Swansea and Arastra Gulches)</t>
  </si>
  <si>
    <t>Minnehaha basin</t>
  </si>
  <si>
    <t>W side of lower Cunningham Gulch</t>
  </si>
  <si>
    <t>E side of Cunningham Gulch (Galena Mtn)</t>
  </si>
  <si>
    <t>TBD COUNTY ROAD 2 (Howardsville)</t>
  </si>
  <si>
    <t>E of HWY 550, between Molas Lake and Silverton</t>
  </si>
  <si>
    <t>TBD COUNTY ROAD 23A, W of Upper Maggie Gulch</t>
  </si>
  <si>
    <t>TBD HIGHWAY 550 (between Molas and Silverton)</t>
  </si>
  <si>
    <t>North of Gladstone; N of CR 110</t>
  </si>
  <si>
    <t>153847/48</t>
  </si>
  <si>
    <t>N2813</t>
  </si>
  <si>
    <t>848 GREENE; 1023 GREENE; 1025 BLAIR (Triangle &amp; Prospector Motels; Kendall Mtn Lodge)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</si>
</sst>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4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1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E082-9BE0-405D-BFEB-DD0EECEDB795}">
  <sheetPr>
    <pageSetUpPr fitToPage="1"/>
  </sheetPr>
  <dimension ref="A1:U376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15.109375" defaultRowHeight="15.9" customHeight="1" x14ac:dyDescent="0.25"/>
  <cols>
    <col min="1" max="1" width="9.5546875" style="9" bestFit="1" customWidth="1"/>
    <col min="2" max="2" width="8.88671875" style="10" bestFit="1" customWidth="1"/>
    <col min="3" max="3" width="9.109375" style="11" bestFit="1" customWidth="1"/>
    <col min="4" max="4" width="16.33203125" style="12" bestFit="1" customWidth="1"/>
    <col min="5" max="5" width="9" style="12" bestFit="1" customWidth="1"/>
    <col min="6" max="6" width="9.109375" style="12" bestFit="1" customWidth="1"/>
    <col min="7" max="7" width="23.88671875" style="12" bestFit="1" customWidth="1"/>
    <col min="8" max="8" width="7.33203125" style="13" bestFit="1" customWidth="1"/>
    <col min="9" max="9" width="66.5546875" style="12" bestFit="1" customWidth="1"/>
    <col min="10" max="10" width="31.109375" style="12" bestFit="1" customWidth="1"/>
    <col min="11" max="11" width="27.33203125" style="12" bestFit="1" customWidth="1"/>
    <col min="12" max="12" width="9.109375" style="14" bestFit="1" customWidth="1"/>
    <col min="13" max="14" width="6.88671875" style="15" bestFit="1" customWidth="1"/>
    <col min="15" max="15" width="9.109375" style="14" bestFit="1" customWidth="1"/>
    <col min="16" max="16" width="9" style="16" bestFit="1" customWidth="1"/>
    <col min="17" max="17" width="8.33203125" style="17" bestFit="1" customWidth="1"/>
    <col min="18" max="18" width="4.33203125" style="16" bestFit="1" customWidth="1"/>
    <col min="19" max="19" width="4.77734375" style="16" bestFit="1" customWidth="1"/>
    <col min="20" max="20" width="9.44140625" style="16" bestFit="1" customWidth="1"/>
    <col min="21" max="16384" width="15.109375" style="12"/>
  </cols>
  <sheetData>
    <row r="1" spans="1:21" s="5" customFormat="1" ht="15.9" customHeight="1" x14ac:dyDescent="0.25">
      <c r="A1" s="1" t="s">
        <v>291</v>
      </c>
      <c r="B1" s="2" t="s">
        <v>290</v>
      </c>
      <c r="C1" s="3" t="s">
        <v>128</v>
      </c>
      <c r="D1" s="4" t="s">
        <v>362</v>
      </c>
      <c r="E1" s="2" t="s">
        <v>370</v>
      </c>
      <c r="F1" s="5" t="s">
        <v>363</v>
      </c>
      <c r="G1" s="4" t="s">
        <v>369</v>
      </c>
      <c r="H1" s="5" t="s">
        <v>1102</v>
      </c>
      <c r="I1" s="5" t="s">
        <v>284</v>
      </c>
      <c r="J1" s="4" t="s">
        <v>130</v>
      </c>
      <c r="K1" s="4" t="s">
        <v>129</v>
      </c>
      <c r="L1" s="3" t="s">
        <v>361</v>
      </c>
      <c r="M1" s="6" t="s">
        <v>357</v>
      </c>
      <c r="N1" s="6" t="s">
        <v>1107</v>
      </c>
      <c r="O1" s="3" t="s">
        <v>1106</v>
      </c>
      <c r="P1" s="7" t="s">
        <v>360</v>
      </c>
      <c r="Q1" s="7" t="s">
        <v>358</v>
      </c>
      <c r="R1" s="7" t="s">
        <v>1093</v>
      </c>
      <c r="S1" s="7" t="s">
        <v>1094</v>
      </c>
      <c r="T1" s="7" t="s">
        <v>359</v>
      </c>
      <c r="U1" s="8"/>
    </row>
    <row r="2" spans="1:21" s="12" customFormat="1" ht="15.9" customHeight="1" x14ac:dyDescent="0.25">
      <c r="A2" s="9">
        <v>44566</v>
      </c>
      <c r="B2" s="10">
        <v>154070</v>
      </c>
      <c r="C2" s="11">
        <v>127000</v>
      </c>
      <c r="D2" s="12" t="s">
        <v>1278</v>
      </c>
      <c r="E2" s="12" t="s">
        <v>367</v>
      </c>
      <c r="F2" s="12" t="s">
        <v>285</v>
      </c>
      <c r="G2" s="12" t="s">
        <v>372</v>
      </c>
      <c r="H2" s="13" t="s">
        <v>1099</v>
      </c>
      <c r="I2" s="12" t="s">
        <v>1300</v>
      </c>
      <c r="J2" s="12" t="s">
        <v>753</v>
      </c>
      <c r="K2" s="12" t="s">
        <v>1277</v>
      </c>
      <c r="L2" s="14">
        <v>217800</v>
      </c>
      <c r="M2" s="15">
        <v>5</v>
      </c>
      <c r="N2" s="15">
        <f>C2/L2</f>
        <v>0.58310376492194671</v>
      </c>
      <c r="O2" s="14">
        <f>C2/M2</f>
        <v>25400</v>
      </c>
      <c r="P2" s="11">
        <v>0</v>
      </c>
      <c r="Q2" s="11">
        <v>0</v>
      </c>
      <c r="R2" s="11">
        <v>0</v>
      </c>
      <c r="S2" s="11">
        <v>0</v>
      </c>
      <c r="T2" s="11">
        <v>0</v>
      </c>
    </row>
    <row r="3" spans="1:21" s="12" customFormat="1" ht="15.9" customHeight="1" x14ac:dyDescent="0.25">
      <c r="A3" s="9">
        <v>44560</v>
      </c>
      <c r="B3" s="10">
        <v>154058</v>
      </c>
      <c r="C3" s="11">
        <v>805000</v>
      </c>
      <c r="D3" s="12" t="s">
        <v>1269</v>
      </c>
      <c r="E3" s="12" t="s">
        <v>367</v>
      </c>
      <c r="F3" s="12" t="s">
        <v>286</v>
      </c>
      <c r="G3" s="12" t="s">
        <v>1174</v>
      </c>
      <c r="H3" s="13" t="s">
        <v>1101</v>
      </c>
      <c r="I3" s="12" t="s">
        <v>1272</v>
      </c>
      <c r="J3" s="12" t="s">
        <v>1270</v>
      </c>
      <c r="K3" s="12" t="s">
        <v>1271</v>
      </c>
      <c r="L3" s="14">
        <v>10000</v>
      </c>
      <c r="M3" s="15">
        <v>0.22956799999999999</v>
      </c>
      <c r="N3" s="15">
        <f>C3/L3</f>
        <v>80.5</v>
      </c>
      <c r="O3" s="14">
        <f>C3/M3</f>
        <v>3506586.2838026206</v>
      </c>
      <c r="P3" s="16">
        <v>1912</v>
      </c>
      <c r="Q3" s="17">
        <v>5585</v>
      </c>
      <c r="R3" s="16"/>
      <c r="S3" s="16"/>
      <c r="T3" s="16" t="s">
        <v>420</v>
      </c>
    </row>
    <row r="4" spans="1:21" s="12" customFormat="1" ht="15.9" customHeight="1" x14ac:dyDescent="0.25">
      <c r="A4" s="9">
        <v>44557</v>
      </c>
      <c r="B4" s="10">
        <v>154056</v>
      </c>
      <c r="C4" s="11">
        <v>40000</v>
      </c>
      <c r="D4" s="12" t="s">
        <v>1266</v>
      </c>
      <c r="E4" s="12" t="s">
        <v>367</v>
      </c>
      <c r="F4" s="12" t="s">
        <v>285</v>
      </c>
      <c r="G4" s="12" t="s">
        <v>372</v>
      </c>
      <c r="H4" s="13" t="s">
        <v>1099</v>
      </c>
      <c r="I4" s="12" t="s">
        <v>1301</v>
      </c>
      <c r="J4" s="12" t="s">
        <v>1267</v>
      </c>
      <c r="K4" s="12" t="s">
        <v>1268</v>
      </c>
      <c r="L4" s="14">
        <v>871766</v>
      </c>
      <c r="M4" s="15">
        <v>20.013000000000002</v>
      </c>
      <c r="N4" s="15">
        <f>C4/L4</f>
        <v>4.5883872507071849E-2</v>
      </c>
      <c r="O4" s="14">
        <f>C4/M4</f>
        <v>1998.7008444511066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</row>
    <row r="5" spans="1:21" s="12" customFormat="1" ht="15.9" customHeight="1" x14ac:dyDescent="0.25">
      <c r="A5" s="9">
        <v>44553</v>
      </c>
      <c r="B5" s="10">
        <v>154062</v>
      </c>
      <c r="C5" s="11">
        <v>215000</v>
      </c>
      <c r="D5" s="12" t="s">
        <v>1273</v>
      </c>
      <c r="E5" s="12" t="s">
        <v>365</v>
      </c>
      <c r="F5" s="12" t="s">
        <v>286</v>
      </c>
      <c r="G5" s="12" t="s">
        <v>1109</v>
      </c>
      <c r="H5" s="13" t="s">
        <v>1101</v>
      </c>
      <c r="I5" s="12" t="s">
        <v>1274</v>
      </c>
      <c r="J5" s="12" t="s">
        <v>1275</v>
      </c>
      <c r="K5" s="12" t="s">
        <v>1276</v>
      </c>
      <c r="L5" s="14">
        <v>7500</v>
      </c>
      <c r="M5" s="15">
        <v>0.172176</v>
      </c>
      <c r="N5" s="15">
        <f>C5/L5</f>
        <v>28.666666666666668</v>
      </c>
      <c r="O5" s="14">
        <f>C5/M5</f>
        <v>1248722.2377102501</v>
      </c>
      <c r="P5" s="16">
        <v>1971</v>
      </c>
      <c r="Q5" s="17">
        <v>768</v>
      </c>
      <c r="R5" s="16">
        <v>2</v>
      </c>
      <c r="S5" s="16">
        <v>1</v>
      </c>
      <c r="T5" s="16" t="s">
        <v>1096</v>
      </c>
    </row>
    <row r="6" spans="1:21" s="12" customFormat="1" ht="15.9" customHeight="1" x14ac:dyDescent="0.25">
      <c r="A6" s="9">
        <v>44553</v>
      </c>
      <c r="B6" s="10">
        <v>154053</v>
      </c>
      <c r="C6" s="11">
        <v>80000</v>
      </c>
      <c r="D6" s="12" t="s">
        <v>1264</v>
      </c>
      <c r="E6" s="12" t="s">
        <v>367</v>
      </c>
      <c r="F6" s="12" t="s">
        <v>285</v>
      </c>
      <c r="G6" s="12" t="s">
        <v>1112</v>
      </c>
      <c r="H6" s="13" t="s">
        <v>1100</v>
      </c>
      <c r="I6" s="12" t="s">
        <v>1265</v>
      </c>
      <c r="J6" s="12" t="s">
        <v>674</v>
      </c>
      <c r="K6" s="12" t="s">
        <v>1238</v>
      </c>
      <c r="L6" s="14">
        <v>40859</v>
      </c>
      <c r="M6" s="15">
        <v>0.93799999999999994</v>
      </c>
      <c r="N6" s="15">
        <f>C6/L6</f>
        <v>1.9579529601801318</v>
      </c>
      <c r="O6" s="14">
        <f>C6/M6</f>
        <v>85287.846481876331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</row>
    <row r="7" spans="1:21" s="12" customFormat="1" ht="15.9" customHeight="1" x14ac:dyDescent="0.25">
      <c r="A7" s="9">
        <v>44547</v>
      </c>
      <c r="B7" s="10">
        <v>154050</v>
      </c>
      <c r="C7" s="11">
        <v>125000</v>
      </c>
      <c r="D7" s="12" t="s">
        <v>1260</v>
      </c>
      <c r="E7" s="12" t="s">
        <v>367</v>
      </c>
      <c r="F7" s="12" t="s">
        <v>285</v>
      </c>
      <c r="G7" s="18" t="s">
        <v>372</v>
      </c>
      <c r="H7" s="13" t="s">
        <v>1099</v>
      </c>
      <c r="I7" s="12" t="s">
        <v>1263</v>
      </c>
      <c r="J7" s="12" t="s">
        <v>1261</v>
      </c>
      <c r="K7" s="12" t="s">
        <v>1262</v>
      </c>
      <c r="L7" s="14">
        <v>217800</v>
      </c>
      <c r="M7" s="15">
        <v>5</v>
      </c>
      <c r="N7" s="15">
        <f>C7/L7</f>
        <v>0.57392102846648296</v>
      </c>
      <c r="O7" s="14">
        <f>C7/M7</f>
        <v>25000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</row>
    <row r="8" spans="1:21" s="12" customFormat="1" ht="15.9" customHeight="1" x14ac:dyDescent="0.25">
      <c r="A8" s="9">
        <v>44547</v>
      </c>
      <c r="B8" s="10">
        <v>154046</v>
      </c>
      <c r="C8" s="11">
        <v>1500000</v>
      </c>
      <c r="D8" s="12" t="s">
        <v>1279</v>
      </c>
      <c r="E8" s="12" t="s">
        <v>367</v>
      </c>
      <c r="F8" s="12" t="s">
        <v>285</v>
      </c>
      <c r="G8" s="12" t="s">
        <v>1112</v>
      </c>
      <c r="H8" s="13" t="s">
        <v>1100</v>
      </c>
      <c r="I8" s="12" t="s">
        <v>1280</v>
      </c>
      <c r="J8" s="12" t="s">
        <v>1282</v>
      </c>
      <c r="K8" s="12" t="s">
        <v>1281</v>
      </c>
      <c r="L8" s="14">
        <v>4507153</v>
      </c>
      <c r="M8" s="15">
        <v>103.47</v>
      </c>
      <c r="N8" s="15">
        <f>C8/L8</f>
        <v>0.33280432237379115</v>
      </c>
      <c r="O8" s="14">
        <f>C8/M8</f>
        <v>14496.955639315744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</row>
    <row r="9" spans="1:21" s="12" customFormat="1" ht="15.9" customHeight="1" x14ac:dyDescent="0.25">
      <c r="A9" s="9">
        <v>44546</v>
      </c>
      <c r="B9" s="10">
        <v>154030</v>
      </c>
      <c r="C9" s="11">
        <v>54100</v>
      </c>
      <c r="D9" s="12" t="s">
        <v>1256</v>
      </c>
      <c r="E9" s="12" t="s">
        <v>367</v>
      </c>
      <c r="F9" s="12" t="s">
        <v>285</v>
      </c>
      <c r="G9" s="12" t="s">
        <v>1112</v>
      </c>
      <c r="H9" s="13" t="s">
        <v>1099</v>
      </c>
      <c r="I9" s="12" t="s">
        <v>1257</v>
      </c>
      <c r="J9" s="12" t="s">
        <v>397</v>
      </c>
      <c r="K9" s="12" t="s">
        <v>488</v>
      </c>
      <c r="L9" s="14">
        <v>12891</v>
      </c>
      <c r="M9" s="15">
        <v>0.29593700000000001</v>
      </c>
      <c r="N9" s="15">
        <f>C9/L9</f>
        <v>4.1967263982623537</v>
      </c>
      <c r="O9" s="14">
        <f>C9/M9</f>
        <v>182809.17898066141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</row>
    <row r="10" spans="1:21" s="12" customFormat="1" ht="15.9" customHeight="1" x14ac:dyDescent="0.25">
      <c r="A10" s="9">
        <v>44545</v>
      </c>
      <c r="B10" s="10">
        <v>154029</v>
      </c>
      <c r="C10" s="11">
        <v>125000</v>
      </c>
      <c r="D10" s="12" t="s">
        <v>1253</v>
      </c>
      <c r="E10" s="12" t="s">
        <v>367</v>
      </c>
      <c r="F10" s="12" t="s">
        <v>285</v>
      </c>
      <c r="G10" s="12" t="s">
        <v>372</v>
      </c>
      <c r="H10" s="13" t="s">
        <v>1099</v>
      </c>
      <c r="I10" s="12" t="s">
        <v>1254</v>
      </c>
      <c r="J10" s="12" t="s">
        <v>753</v>
      </c>
      <c r="K10" s="12" t="s">
        <v>1255</v>
      </c>
      <c r="L10" s="14">
        <v>344995</v>
      </c>
      <c r="M10" s="15">
        <v>7.92</v>
      </c>
      <c r="N10" s="15">
        <f>C10/L10</f>
        <v>0.36232409165350221</v>
      </c>
      <c r="O10" s="14">
        <f>C10/M10</f>
        <v>15782.828282828283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</row>
    <row r="11" spans="1:21" s="12" customFormat="1" ht="15.9" customHeight="1" x14ac:dyDescent="0.25">
      <c r="A11" s="9">
        <v>44544</v>
      </c>
      <c r="B11" s="10">
        <v>154034</v>
      </c>
      <c r="C11" s="11">
        <v>20000</v>
      </c>
      <c r="D11" s="12" t="s">
        <v>1125</v>
      </c>
      <c r="E11" s="12" t="s">
        <v>367</v>
      </c>
      <c r="F11" s="12" t="s">
        <v>285</v>
      </c>
      <c r="G11" s="12" t="s">
        <v>372</v>
      </c>
      <c r="H11" s="13" t="s">
        <v>1099</v>
      </c>
      <c r="I11" s="12" t="s">
        <v>1284</v>
      </c>
      <c r="J11" s="12" t="s">
        <v>1258</v>
      </c>
      <c r="K11" s="12" t="s">
        <v>1259</v>
      </c>
      <c r="L11" s="14">
        <v>326700</v>
      </c>
      <c r="M11" s="15">
        <v>7.5</v>
      </c>
      <c r="N11" s="15">
        <f>C11/L11</f>
        <v>6.1218243036424855E-2</v>
      </c>
      <c r="O11" s="14">
        <f>C11/M11</f>
        <v>2666.6666666666665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1" s="12" customFormat="1" ht="15.9" customHeight="1" x14ac:dyDescent="0.25">
      <c r="A12" s="9">
        <v>44544</v>
      </c>
      <c r="B12" s="10">
        <v>154027</v>
      </c>
      <c r="C12" s="11">
        <v>145000</v>
      </c>
      <c r="D12" s="12" t="s">
        <v>1249</v>
      </c>
      <c r="E12" s="12" t="s">
        <v>367</v>
      </c>
      <c r="F12" s="12" t="s">
        <v>285</v>
      </c>
      <c r="G12" s="12" t="s">
        <v>1112</v>
      </c>
      <c r="H12" s="13" t="s">
        <v>1101</v>
      </c>
      <c r="I12" s="12" t="s">
        <v>1252</v>
      </c>
      <c r="J12" s="12" t="s">
        <v>1250</v>
      </c>
      <c r="K12" s="12" t="s">
        <v>1251</v>
      </c>
      <c r="L12" s="14">
        <v>7500</v>
      </c>
      <c r="M12" s="15">
        <v>0.172176</v>
      </c>
      <c r="N12" s="15">
        <f>C12/L12</f>
        <v>19.333333333333332</v>
      </c>
      <c r="O12" s="14">
        <f>C12/M12</f>
        <v>842161.50915342441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1" s="12" customFormat="1" ht="15.9" customHeight="1" x14ac:dyDescent="0.25">
      <c r="A13" s="9">
        <v>44537</v>
      </c>
      <c r="B13" s="10">
        <v>154024</v>
      </c>
      <c r="C13" s="11">
        <v>77500</v>
      </c>
      <c r="D13" s="12" t="s">
        <v>1240</v>
      </c>
      <c r="E13" s="12" t="s">
        <v>367</v>
      </c>
      <c r="F13" s="12" t="s">
        <v>285</v>
      </c>
      <c r="G13" s="12" t="s">
        <v>1112</v>
      </c>
      <c r="H13" s="13" t="s">
        <v>1101</v>
      </c>
      <c r="I13" s="12" t="s">
        <v>1241</v>
      </c>
      <c r="J13" s="12" t="s">
        <v>666</v>
      </c>
      <c r="K13" s="12" t="s">
        <v>1242</v>
      </c>
      <c r="L13" s="14">
        <v>5000</v>
      </c>
      <c r="M13" s="15">
        <v>0.114784</v>
      </c>
      <c r="N13" s="15">
        <f>C13/L13</f>
        <v>15.5</v>
      </c>
      <c r="O13" s="14">
        <f>C13/M13</f>
        <v>675181.20992472814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1" s="12" customFormat="1" ht="15.9" customHeight="1" x14ac:dyDescent="0.25">
      <c r="A14" s="9">
        <v>44530</v>
      </c>
      <c r="B14" s="10">
        <v>153998</v>
      </c>
      <c r="C14" s="11">
        <v>125000</v>
      </c>
      <c r="D14" s="12" t="s">
        <v>1236</v>
      </c>
      <c r="E14" s="12" t="s">
        <v>367</v>
      </c>
      <c r="F14" s="12" t="s">
        <v>285</v>
      </c>
      <c r="G14" s="12" t="s">
        <v>1112</v>
      </c>
      <c r="H14" s="13" t="s">
        <v>1100</v>
      </c>
      <c r="I14" s="12" t="s">
        <v>1237</v>
      </c>
      <c r="J14" s="12" t="s">
        <v>1238</v>
      </c>
      <c r="K14" s="12" t="s">
        <v>1239</v>
      </c>
      <c r="L14" s="14">
        <v>38856</v>
      </c>
      <c r="M14" s="15">
        <v>0.89200000000000002</v>
      </c>
      <c r="N14" s="15">
        <f>C14/L14</f>
        <v>3.2170063825406632</v>
      </c>
      <c r="O14" s="14">
        <f>C14/M14</f>
        <v>140134.52914798207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1" s="12" customFormat="1" ht="15.9" customHeight="1" x14ac:dyDescent="0.25">
      <c r="A15" s="9">
        <v>44522</v>
      </c>
      <c r="B15" s="10">
        <v>153990</v>
      </c>
      <c r="C15" s="11">
        <v>195000</v>
      </c>
      <c r="D15" s="12" t="s">
        <v>1235</v>
      </c>
      <c r="E15" s="12" t="s">
        <v>367</v>
      </c>
      <c r="F15" s="12" t="s">
        <v>285</v>
      </c>
      <c r="G15" s="12" t="s">
        <v>372</v>
      </c>
      <c r="H15" s="13" t="s">
        <v>1099</v>
      </c>
      <c r="I15" s="12" t="s">
        <v>1232</v>
      </c>
      <c r="J15" s="12" t="s">
        <v>1233</v>
      </c>
      <c r="K15" s="12" t="s">
        <v>1234</v>
      </c>
      <c r="L15" s="14">
        <v>252648</v>
      </c>
      <c r="M15" s="15">
        <v>5.8</v>
      </c>
      <c r="N15" s="15">
        <f>C15/L15</f>
        <v>0.77182483138595992</v>
      </c>
      <c r="O15" s="14">
        <f>C15/M15</f>
        <v>33620.689655172413</v>
      </c>
      <c r="P15" s="11">
        <v>2015</v>
      </c>
      <c r="Q15" s="11">
        <v>832</v>
      </c>
      <c r="R15" s="11">
        <v>1</v>
      </c>
      <c r="S15" s="11">
        <v>0</v>
      </c>
      <c r="T15" s="11" t="s">
        <v>414</v>
      </c>
    </row>
    <row r="16" spans="1:21" s="12" customFormat="1" ht="15.9" customHeight="1" x14ac:dyDescent="0.25">
      <c r="A16" s="9">
        <v>44522</v>
      </c>
      <c r="B16" s="10">
        <v>153946</v>
      </c>
      <c r="C16" s="11">
        <v>550000</v>
      </c>
      <c r="D16" s="12" t="s">
        <v>1191</v>
      </c>
      <c r="E16" s="12" t="s">
        <v>365</v>
      </c>
      <c r="F16" s="12" t="s">
        <v>286</v>
      </c>
      <c r="G16" s="12" t="s">
        <v>366</v>
      </c>
      <c r="H16" s="13" t="s">
        <v>1100</v>
      </c>
      <c r="I16" s="12" t="s">
        <v>1192</v>
      </c>
      <c r="J16" s="12" t="s">
        <v>1193</v>
      </c>
      <c r="K16" s="12" t="s">
        <v>1194</v>
      </c>
      <c r="L16" s="11">
        <v>0</v>
      </c>
      <c r="M16" s="19">
        <v>0</v>
      </c>
      <c r="N16" s="19">
        <v>0</v>
      </c>
      <c r="O16" s="11">
        <v>0</v>
      </c>
      <c r="P16" s="16">
        <v>1982</v>
      </c>
      <c r="Q16" s="17">
        <v>1910</v>
      </c>
      <c r="R16" s="16">
        <v>3</v>
      </c>
      <c r="S16" s="16">
        <v>3</v>
      </c>
      <c r="T16" s="16" t="s">
        <v>1095</v>
      </c>
    </row>
    <row r="17" spans="1:20" s="12" customFormat="1" ht="15.9" customHeight="1" x14ac:dyDescent="0.25">
      <c r="A17" s="9">
        <v>44517</v>
      </c>
      <c r="B17" s="10">
        <v>153984</v>
      </c>
      <c r="C17" s="11">
        <v>195000</v>
      </c>
      <c r="D17" s="12" t="s">
        <v>1228</v>
      </c>
      <c r="E17" s="12" t="s">
        <v>367</v>
      </c>
      <c r="F17" s="12" t="s">
        <v>285</v>
      </c>
      <c r="G17" s="12" t="s">
        <v>372</v>
      </c>
      <c r="H17" s="13" t="s">
        <v>1099</v>
      </c>
      <c r="I17" s="12" t="s">
        <v>1229</v>
      </c>
      <c r="J17" s="12" t="s">
        <v>1230</v>
      </c>
      <c r="K17" s="12" t="s">
        <v>1231</v>
      </c>
      <c r="L17" s="14">
        <v>179032</v>
      </c>
      <c r="M17" s="15">
        <v>4.1100000000000003</v>
      </c>
      <c r="N17" s="15">
        <f>C17/L17</f>
        <v>1.0891907591938872</v>
      </c>
      <c r="O17" s="14">
        <f>C17/M17</f>
        <v>47445.255474452548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s="12" customFormat="1" ht="15.9" customHeight="1" x14ac:dyDescent="0.25">
      <c r="A18" s="9">
        <v>44515</v>
      </c>
      <c r="B18" s="10">
        <v>153924</v>
      </c>
      <c r="C18" s="11">
        <v>160000</v>
      </c>
      <c r="D18" s="12" t="s">
        <v>1188</v>
      </c>
      <c r="E18" s="12" t="s">
        <v>365</v>
      </c>
      <c r="F18" s="12" t="s">
        <v>286</v>
      </c>
      <c r="G18" s="12" t="s">
        <v>1109</v>
      </c>
      <c r="H18" s="13" t="s">
        <v>1101</v>
      </c>
      <c r="I18" s="12" t="s">
        <v>1189</v>
      </c>
      <c r="J18" s="12" t="s">
        <v>1190</v>
      </c>
      <c r="K18" s="12" t="s">
        <v>465</v>
      </c>
      <c r="L18" s="14">
        <v>5000</v>
      </c>
      <c r="M18" s="15">
        <v>0.114784</v>
      </c>
      <c r="N18" s="15">
        <f>C18/L18</f>
        <v>32</v>
      </c>
      <c r="O18" s="14">
        <f>C18/M18</f>
        <v>1393922.4979091163</v>
      </c>
      <c r="P18" s="16">
        <v>1897</v>
      </c>
      <c r="Q18" s="17">
        <v>1296</v>
      </c>
      <c r="R18" s="16">
        <v>2</v>
      </c>
      <c r="S18" s="16"/>
      <c r="T18" s="16" t="s">
        <v>414</v>
      </c>
    </row>
    <row r="19" spans="1:20" s="12" customFormat="1" ht="15.9" customHeight="1" x14ac:dyDescent="0.25">
      <c r="A19" s="9">
        <v>44511</v>
      </c>
      <c r="B19" s="10">
        <v>153982</v>
      </c>
      <c r="C19" s="11">
        <v>580000</v>
      </c>
      <c r="D19" s="12" t="s">
        <v>1225</v>
      </c>
      <c r="E19" s="12" t="s">
        <v>365</v>
      </c>
      <c r="F19" s="12" t="s">
        <v>286</v>
      </c>
      <c r="G19" s="12" t="s">
        <v>366</v>
      </c>
      <c r="H19" s="13" t="s">
        <v>1100</v>
      </c>
      <c r="I19" s="12" t="s">
        <v>1226</v>
      </c>
      <c r="J19" s="12" t="s">
        <v>1227</v>
      </c>
      <c r="K19" s="12" t="s">
        <v>1207</v>
      </c>
      <c r="L19" s="11">
        <v>0</v>
      </c>
      <c r="M19" s="19">
        <v>0</v>
      </c>
      <c r="N19" s="19">
        <v>0</v>
      </c>
      <c r="O19" s="11">
        <v>0</v>
      </c>
      <c r="P19" s="16">
        <v>1982</v>
      </c>
      <c r="Q19" s="17">
        <v>1680</v>
      </c>
      <c r="R19" s="16">
        <v>3</v>
      </c>
      <c r="S19" s="16">
        <v>3</v>
      </c>
      <c r="T19" s="16" t="s">
        <v>1095</v>
      </c>
    </row>
    <row r="20" spans="1:20" s="12" customFormat="1" ht="15.9" customHeight="1" x14ac:dyDescent="0.25">
      <c r="A20" s="9">
        <v>44510</v>
      </c>
      <c r="B20" s="10">
        <v>153977</v>
      </c>
      <c r="C20" s="11">
        <v>251500</v>
      </c>
      <c r="D20" s="12" t="s">
        <v>1217</v>
      </c>
      <c r="E20" s="12" t="s">
        <v>365</v>
      </c>
      <c r="F20" s="12" t="s">
        <v>286</v>
      </c>
      <c r="G20" s="12" t="s">
        <v>1196</v>
      </c>
      <c r="H20" s="13" t="s">
        <v>1099</v>
      </c>
      <c r="I20" s="12" t="s">
        <v>1216</v>
      </c>
      <c r="J20" s="12" t="s">
        <v>1214</v>
      </c>
      <c r="K20" s="12" t="s">
        <v>1215</v>
      </c>
      <c r="L20" s="14">
        <v>439956</v>
      </c>
      <c r="M20" s="15">
        <v>10.1</v>
      </c>
      <c r="N20" s="15">
        <f>C20/L20</f>
        <v>0.57164807389829897</v>
      </c>
      <c r="O20" s="14">
        <f>C20/M20</f>
        <v>24900.990099009901</v>
      </c>
      <c r="P20" s="16">
        <v>2016</v>
      </c>
      <c r="Q20" s="17">
        <v>1408</v>
      </c>
      <c r="R20" s="16">
        <v>2</v>
      </c>
      <c r="S20" s="16">
        <v>1</v>
      </c>
      <c r="T20" s="16" t="s">
        <v>422</v>
      </c>
    </row>
    <row r="21" spans="1:20" s="12" customFormat="1" ht="15.9" customHeight="1" x14ac:dyDescent="0.25">
      <c r="A21" s="9">
        <v>44508</v>
      </c>
      <c r="B21" s="10">
        <v>153974</v>
      </c>
      <c r="C21" s="11">
        <v>350000</v>
      </c>
      <c r="D21" s="12" t="s">
        <v>1211</v>
      </c>
      <c r="E21" s="12" t="s">
        <v>365</v>
      </c>
      <c r="F21" s="12" t="s">
        <v>286</v>
      </c>
      <c r="G21" s="12" t="s">
        <v>1196</v>
      </c>
      <c r="H21" s="13" t="s">
        <v>1099</v>
      </c>
      <c r="I21" s="12" t="s">
        <v>1212</v>
      </c>
      <c r="J21" s="12" t="s">
        <v>1213</v>
      </c>
      <c r="K21" s="12" t="s">
        <v>868</v>
      </c>
      <c r="L21" s="14">
        <v>899950</v>
      </c>
      <c r="M21" s="15">
        <v>20.66</v>
      </c>
      <c r="N21" s="15">
        <f>C21/L21</f>
        <v>0.38891049502750152</v>
      </c>
      <c r="O21" s="14">
        <f>C21/M21</f>
        <v>16940.948693126815</v>
      </c>
      <c r="P21" s="16">
        <v>1980</v>
      </c>
      <c r="Q21" s="17">
        <v>977</v>
      </c>
      <c r="R21" s="16">
        <v>2</v>
      </c>
      <c r="S21" s="16">
        <v>1</v>
      </c>
      <c r="T21" s="16" t="s">
        <v>1095</v>
      </c>
    </row>
    <row r="22" spans="1:20" s="12" customFormat="1" ht="15.9" customHeight="1" x14ac:dyDescent="0.25">
      <c r="A22" s="9">
        <v>44507</v>
      </c>
      <c r="B22" s="10">
        <v>153980</v>
      </c>
      <c r="C22" s="11">
        <v>750000</v>
      </c>
      <c r="D22" s="12" t="s">
        <v>1221</v>
      </c>
      <c r="E22" s="12" t="s">
        <v>365</v>
      </c>
      <c r="F22" s="12" t="s">
        <v>286</v>
      </c>
      <c r="G22" s="12" t="s">
        <v>1109</v>
      </c>
      <c r="H22" s="13" t="s">
        <v>1100</v>
      </c>
      <c r="I22" s="12" t="s">
        <v>1222</v>
      </c>
      <c r="J22" s="12" t="s">
        <v>1223</v>
      </c>
      <c r="K22" s="12" t="s">
        <v>1224</v>
      </c>
      <c r="L22" s="14">
        <v>42166</v>
      </c>
      <c r="M22" s="15">
        <v>0.96799999999999997</v>
      </c>
      <c r="N22" s="15">
        <f>C22/L22</f>
        <v>17.786842479722999</v>
      </c>
      <c r="O22" s="14">
        <f>C22/M22</f>
        <v>774793.38842975209</v>
      </c>
      <c r="P22" s="16">
        <v>1998</v>
      </c>
      <c r="Q22" s="17">
        <v>2368</v>
      </c>
      <c r="R22" s="16">
        <v>3</v>
      </c>
      <c r="S22" s="16">
        <v>2</v>
      </c>
      <c r="T22" s="16" t="s">
        <v>414</v>
      </c>
    </row>
    <row r="23" spans="1:20" s="12" customFormat="1" ht="15.9" customHeight="1" x14ac:dyDescent="0.25">
      <c r="A23" s="9">
        <v>44502</v>
      </c>
      <c r="B23" s="10">
        <v>153965</v>
      </c>
      <c r="C23" s="11">
        <v>52000</v>
      </c>
      <c r="D23" s="12" t="s">
        <v>1210</v>
      </c>
      <c r="E23" s="12" t="s">
        <v>367</v>
      </c>
      <c r="F23" s="12" t="s">
        <v>285</v>
      </c>
      <c r="G23" s="12" t="s">
        <v>372</v>
      </c>
      <c r="H23" s="13" t="s">
        <v>1099</v>
      </c>
      <c r="I23" s="12" t="s">
        <v>1209</v>
      </c>
      <c r="J23" s="12" t="s">
        <v>736</v>
      </c>
      <c r="K23" s="12" t="s">
        <v>211</v>
      </c>
      <c r="L23" s="14">
        <v>435600</v>
      </c>
      <c r="M23" s="15">
        <v>10</v>
      </c>
      <c r="N23" s="15">
        <f>C23/L23</f>
        <v>0.11937557392102846</v>
      </c>
      <c r="O23" s="14">
        <f>C23/M23</f>
        <v>5200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s="12" customFormat="1" ht="15.9" customHeight="1" x14ac:dyDescent="0.25">
      <c r="A24" s="9">
        <v>44502</v>
      </c>
      <c r="B24" s="10">
        <v>153959</v>
      </c>
      <c r="C24" s="11">
        <v>650000</v>
      </c>
      <c r="D24" s="12" t="s">
        <v>1205</v>
      </c>
      <c r="E24" s="12" t="s">
        <v>365</v>
      </c>
      <c r="F24" s="12" t="s">
        <v>286</v>
      </c>
      <c r="G24" s="12" t="s">
        <v>1109</v>
      </c>
      <c r="H24" s="13" t="s">
        <v>1101</v>
      </c>
      <c r="I24" s="12" t="s">
        <v>1206</v>
      </c>
      <c r="J24" s="12" t="s">
        <v>1207</v>
      </c>
      <c r="K24" s="12" t="s">
        <v>1208</v>
      </c>
      <c r="L24" s="14">
        <v>17300</v>
      </c>
      <c r="M24" s="15">
        <v>0.39715299999999998</v>
      </c>
      <c r="N24" s="15">
        <f>C24/L24</f>
        <v>37.572254335260112</v>
      </c>
      <c r="O24" s="14">
        <f>C24/M24</f>
        <v>1636648.8481768991</v>
      </c>
      <c r="P24" s="16">
        <v>1900</v>
      </c>
      <c r="Q24" s="17">
        <v>1615</v>
      </c>
      <c r="R24" s="16">
        <v>2</v>
      </c>
      <c r="S24" s="16">
        <v>2</v>
      </c>
      <c r="T24" s="16" t="s">
        <v>422</v>
      </c>
    </row>
    <row r="25" spans="1:20" s="12" customFormat="1" ht="15.9" customHeight="1" x14ac:dyDescent="0.25">
      <c r="A25" s="9">
        <v>44501</v>
      </c>
      <c r="B25" s="10">
        <v>153963</v>
      </c>
      <c r="C25" s="11">
        <v>3600000</v>
      </c>
      <c r="D25" s="12" t="s">
        <v>1218</v>
      </c>
      <c r="E25" s="12" t="s">
        <v>368</v>
      </c>
      <c r="F25" s="12" t="s">
        <v>286</v>
      </c>
      <c r="G25" s="12" t="s">
        <v>364</v>
      </c>
      <c r="H25" s="13" t="s">
        <v>1101</v>
      </c>
      <c r="I25" s="12" t="s">
        <v>1304</v>
      </c>
      <c r="J25" s="12" t="s">
        <v>1219</v>
      </c>
      <c r="K25" s="12" t="s">
        <v>1220</v>
      </c>
      <c r="L25" s="14"/>
      <c r="M25" s="15"/>
      <c r="N25" s="15"/>
      <c r="O25" s="14"/>
      <c r="P25" s="16"/>
      <c r="Q25" s="17"/>
      <c r="R25" s="16"/>
      <c r="S25" s="16"/>
      <c r="T25" s="16"/>
    </row>
    <row r="26" spans="1:20" s="12" customFormat="1" ht="15.9" customHeight="1" x14ac:dyDescent="0.25">
      <c r="A26" s="9">
        <v>44498</v>
      </c>
      <c r="B26" s="10">
        <v>153958</v>
      </c>
      <c r="C26" s="11">
        <v>150000</v>
      </c>
      <c r="D26" s="12" t="s">
        <v>1204</v>
      </c>
      <c r="E26" s="12" t="s">
        <v>367</v>
      </c>
      <c r="F26" s="12" t="s">
        <v>285</v>
      </c>
      <c r="G26" s="12" t="s">
        <v>372</v>
      </c>
      <c r="H26" s="13" t="s">
        <v>1099</v>
      </c>
      <c r="I26" s="12" t="s">
        <v>1300</v>
      </c>
      <c r="J26" s="12" t="s">
        <v>753</v>
      </c>
      <c r="K26" s="12" t="s">
        <v>645</v>
      </c>
      <c r="L26" s="14">
        <v>218236</v>
      </c>
      <c r="M26" s="15">
        <v>5.01</v>
      </c>
      <c r="N26" s="15">
        <f>C26/L26</f>
        <v>0.68732931322055024</v>
      </c>
      <c r="O26" s="14">
        <f>C26/M26</f>
        <v>29940.119760479043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s="12" customFormat="1" ht="15.9" customHeight="1" x14ac:dyDescent="0.25">
      <c r="A27" s="9">
        <v>44496</v>
      </c>
      <c r="B27" s="10">
        <v>153952</v>
      </c>
      <c r="C27" s="11">
        <v>240000</v>
      </c>
      <c r="D27" s="12" t="s">
        <v>1195</v>
      </c>
      <c r="E27" s="12" t="s">
        <v>365</v>
      </c>
      <c r="F27" s="12" t="s">
        <v>286</v>
      </c>
      <c r="G27" s="12" t="s">
        <v>1196</v>
      </c>
      <c r="H27" s="13" t="s">
        <v>1099</v>
      </c>
      <c r="I27" s="12" t="s">
        <v>1197</v>
      </c>
      <c r="J27" s="12" t="s">
        <v>1198</v>
      </c>
      <c r="K27" s="12" t="s">
        <v>1199</v>
      </c>
      <c r="L27" s="14">
        <v>450018</v>
      </c>
      <c r="M27" s="15">
        <v>10.33</v>
      </c>
      <c r="N27" s="15">
        <f>C27/L27</f>
        <v>0.53331200085329922</v>
      </c>
      <c r="O27" s="14">
        <f>C27/M27</f>
        <v>23233.301064859632</v>
      </c>
      <c r="P27" s="16">
        <v>2007</v>
      </c>
      <c r="Q27" s="17">
        <v>442</v>
      </c>
      <c r="R27" s="16">
        <v>1</v>
      </c>
      <c r="S27" s="16"/>
      <c r="T27" s="16" t="s">
        <v>414</v>
      </c>
    </row>
    <row r="28" spans="1:20" s="12" customFormat="1" ht="15.9" customHeight="1" x14ac:dyDescent="0.25">
      <c r="A28" s="9">
        <v>44492</v>
      </c>
      <c r="B28" s="10">
        <v>153955</v>
      </c>
      <c r="C28" s="11">
        <v>162000</v>
      </c>
      <c r="D28" s="12" t="s">
        <v>1200</v>
      </c>
      <c r="E28" s="12" t="s">
        <v>365</v>
      </c>
      <c r="F28" s="12" t="s">
        <v>286</v>
      </c>
      <c r="G28" s="12" t="s">
        <v>366</v>
      </c>
      <c r="H28" s="13" t="s">
        <v>1100</v>
      </c>
      <c r="I28" s="12" t="s">
        <v>1201</v>
      </c>
      <c r="J28" s="12" t="s">
        <v>1202</v>
      </c>
      <c r="K28" s="12" t="s">
        <v>1203</v>
      </c>
      <c r="L28" s="11">
        <v>0</v>
      </c>
      <c r="M28" s="19">
        <v>0</v>
      </c>
      <c r="N28" s="19">
        <v>0</v>
      </c>
      <c r="O28" s="11">
        <v>0</v>
      </c>
      <c r="P28" s="16">
        <v>1983</v>
      </c>
      <c r="Q28" s="17">
        <v>375</v>
      </c>
      <c r="R28" s="16"/>
      <c r="S28" s="16">
        <v>1</v>
      </c>
      <c r="T28" s="16" t="s">
        <v>1095</v>
      </c>
    </row>
    <row r="29" spans="1:20" s="12" customFormat="1" ht="15.9" customHeight="1" x14ac:dyDescent="0.25">
      <c r="A29" s="9">
        <v>44489</v>
      </c>
      <c r="B29" s="10">
        <v>153940</v>
      </c>
      <c r="C29" s="11">
        <v>50000</v>
      </c>
      <c r="D29" s="12" t="s">
        <v>1247</v>
      </c>
      <c r="E29" s="12" t="s">
        <v>367</v>
      </c>
      <c r="F29" s="12" t="s">
        <v>285</v>
      </c>
      <c r="G29" s="12" t="s">
        <v>1244</v>
      </c>
      <c r="H29" s="13" t="s">
        <v>1099</v>
      </c>
      <c r="I29" s="12" t="s">
        <v>1246</v>
      </c>
      <c r="J29" s="12" t="s">
        <v>202</v>
      </c>
      <c r="K29" s="12" t="s">
        <v>1248</v>
      </c>
      <c r="L29" s="14">
        <v>1799900</v>
      </c>
      <c r="M29" s="15">
        <v>41.32</v>
      </c>
      <c r="N29" s="15">
        <f>C29/L29</f>
        <v>2.7779321073392968E-2</v>
      </c>
      <c r="O29" s="14">
        <f>C29/M29</f>
        <v>1210.0677637947724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s="12" customFormat="1" ht="15.9" customHeight="1" x14ac:dyDescent="0.25">
      <c r="A30" s="9">
        <v>44482</v>
      </c>
      <c r="B30" s="10">
        <v>153932</v>
      </c>
      <c r="C30" s="11">
        <v>900000</v>
      </c>
      <c r="D30" s="12" t="s">
        <v>1243</v>
      </c>
      <c r="E30" s="12" t="s">
        <v>367</v>
      </c>
      <c r="F30" s="12" t="s">
        <v>285</v>
      </c>
      <c r="G30" s="12" t="s">
        <v>1244</v>
      </c>
      <c r="H30" s="13" t="s">
        <v>1099</v>
      </c>
      <c r="I30" s="12" t="s">
        <v>1246</v>
      </c>
      <c r="J30" s="12" t="s">
        <v>202</v>
      </c>
      <c r="K30" s="12" t="s">
        <v>1245</v>
      </c>
      <c r="L30" s="14">
        <v>6213136</v>
      </c>
      <c r="M30" s="15">
        <v>143</v>
      </c>
      <c r="N30" s="15">
        <f>C30/L30</f>
        <v>0.14485438593328714</v>
      </c>
      <c r="O30" s="14">
        <f>C30/M30</f>
        <v>6293.7062937062938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s="12" customFormat="1" ht="15.9" customHeight="1" x14ac:dyDescent="0.25">
      <c r="A31" s="9">
        <v>44480</v>
      </c>
      <c r="B31" s="10">
        <v>153920</v>
      </c>
      <c r="C31" s="11">
        <v>185000</v>
      </c>
      <c r="D31" s="12" t="s">
        <v>1184</v>
      </c>
      <c r="E31" s="12" t="s">
        <v>367</v>
      </c>
      <c r="F31" s="12" t="s">
        <v>285</v>
      </c>
      <c r="G31" s="12" t="s">
        <v>1112</v>
      </c>
      <c r="H31" s="13" t="s">
        <v>1099</v>
      </c>
      <c r="I31" s="12" t="s">
        <v>1185</v>
      </c>
      <c r="J31" s="12" t="s">
        <v>1186</v>
      </c>
      <c r="K31" s="12" t="s">
        <v>1187</v>
      </c>
      <c r="L31" s="14">
        <v>449975</v>
      </c>
      <c r="M31" s="15">
        <v>10.33</v>
      </c>
      <c r="N31" s="15">
        <f>C31/L31</f>
        <v>0.41113395188621588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s="12" customFormat="1" ht="15.9" customHeight="1" x14ac:dyDescent="0.25">
      <c r="A32" s="9">
        <v>44476</v>
      </c>
      <c r="B32" s="10">
        <v>153908</v>
      </c>
      <c r="C32" s="11">
        <v>682500</v>
      </c>
      <c r="D32" s="12" t="s">
        <v>1173</v>
      </c>
      <c r="E32" s="12" t="s">
        <v>367</v>
      </c>
      <c r="F32" s="12" t="s">
        <v>286</v>
      </c>
      <c r="G32" s="12" t="s">
        <v>1174</v>
      </c>
      <c r="H32" s="13" t="s">
        <v>1101</v>
      </c>
      <c r="I32" s="12" t="s">
        <v>1175</v>
      </c>
      <c r="J32" s="12" t="s">
        <v>1176</v>
      </c>
      <c r="K32" s="12" t="s">
        <v>1177</v>
      </c>
      <c r="L32" s="14">
        <v>5000</v>
      </c>
      <c r="M32" s="15">
        <v>0.11</v>
      </c>
      <c r="N32" s="15">
        <f>C32/L32</f>
        <v>136.5</v>
      </c>
      <c r="O32" s="11">
        <v>0</v>
      </c>
      <c r="P32" s="16">
        <v>1900</v>
      </c>
      <c r="Q32" s="17">
        <v>5290</v>
      </c>
      <c r="R32" s="11">
        <v>0</v>
      </c>
      <c r="S32" s="11">
        <v>0</v>
      </c>
      <c r="T32" s="16" t="s">
        <v>414</v>
      </c>
    </row>
    <row r="33" spans="1:20" s="12" customFormat="1" ht="15.9" customHeight="1" x14ac:dyDescent="0.25">
      <c r="A33" s="9">
        <v>44475</v>
      </c>
      <c r="B33" s="10">
        <v>153916</v>
      </c>
      <c r="C33" s="11">
        <v>200000</v>
      </c>
      <c r="D33" s="12" t="s">
        <v>1180</v>
      </c>
      <c r="E33" s="12" t="s">
        <v>367</v>
      </c>
      <c r="F33" s="12" t="s">
        <v>285</v>
      </c>
      <c r="G33" s="12" t="s">
        <v>1112</v>
      </c>
      <c r="H33" s="13" t="s">
        <v>1101</v>
      </c>
      <c r="I33" s="12" t="s">
        <v>1181</v>
      </c>
      <c r="J33" s="12" t="s">
        <v>1182</v>
      </c>
      <c r="K33" s="12" t="s">
        <v>1183</v>
      </c>
      <c r="L33" s="14">
        <v>5000</v>
      </c>
      <c r="M33" s="15">
        <v>0.11</v>
      </c>
      <c r="N33" s="15">
        <f>C33/L33</f>
        <v>40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s="12" customFormat="1" ht="15.9" customHeight="1" x14ac:dyDescent="0.25">
      <c r="A34" s="9">
        <v>44475</v>
      </c>
      <c r="B34" s="10">
        <v>153912</v>
      </c>
      <c r="C34" s="11">
        <v>110000</v>
      </c>
      <c r="D34" s="12" t="s">
        <v>1303</v>
      </c>
      <c r="E34" s="12" t="s">
        <v>367</v>
      </c>
      <c r="F34" s="12" t="s">
        <v>285</v>
      </c>
      <c r="G34" s="12" t="s">
        <v>372</v>
      </c>
      <c r="H34" s="13" t="s">
        <v>1099</v>
      </c>
      <c r="I34" s="12" t="s">
        <v>1178</v>
      </c>
      <c r="J34" s="12" t="s">
        <v>1179</v>
      </c>
      <c r="K34" s="12" t="s">
        <v>637</v>
      </c>
      <c r="L34" s="14">
        <v>899993</v>
      </c>
      <c r="M34" s="15">
        <v>10.66</v>
      </c>
      <c r="N34" s="15">
        <f>C34/L34</f>
        <v>0.12222317284689992</v>
      </c>
      <c r="O34" s="14">
        <f>C34/M34</f>
        <v>10318.949343339587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s="12" customFormat="1" ht="15.9" customHeight="1" x14ac:dyDescent="0.25">
      <c r="A35" s="9">
        <v>44469</v>
      </c>
      <c r="B35" s="10">
        <v>153896</v>
      </c>
      <c r="C35" s="11">
        <v>450000</v>
      </c>
      <c r="D35" s="12" t="s">
        <v>1154</v>
      </c>
      <c r="E35" s="12" t="s">
        <v>368</v>
      </c>
      <c r="F35" s="12" t="s">
        <v>286</v>
      </c>
      <c r="G35" s="12" t="s">
        <v>386</v>
      </c>
      <c r="H35" s="13" t="s">
        <v>1101</v>
      </c>
      <c r="I35" s="12" t="s">
        <v>1155</v>
      </c>
      <c r="J35" s="12" t="s">
        <v>1156</v>
      </c>
      <c r="K35" s="12" t="s">
        <v>1157</v>
      </c>
      <c r="L35" s="14">
        <v>2950</v>
      </c>
      <c r="M35" s="15">
        <f>L35/43560</f>
        <v>6.7722681359044995E-2</v>
      </c>
      <c r="N35" s="15">
        <f>C35/L35</f>
        <v>152.54237288135593</v>
      </c>
      <c r="O35" s="14">
        <f>C35/M35</f>
        <v>6644745.7627118649</v>
      </c>
      <c r="P35" s="20">
        <v>1900</v>
      </c>
      <c r="Q35" s="17">
        <v>1364</v>
      </c>
      <c r="R35" s="16">
        <v>2</v>
      </c>
      <c r="S35" s="16">
        <v>1</v>
      </c>
      <c r="T35" s="16" t="s">
        <v>1095</v>
      </c>
    </row>
    <row r="36" spans="1:20" s="12" customFormat="1" ht="15.9" customHeight="1" x14ac:dyDescent="0.25">
      <c r="A36" s="9">
        <v>44469</v>
      </c>
      <c r="B36" s="10">
        <v>153894</v>
      </c>
      <c r="C36" s="11">
        <v>500000</v>
      </c>
      <c r="D36" s="12" t="s">
        <v>1150</v>
      </c>
      <c r="E36" s="12" t="s">
        <v>365</v>
      </c>
      <c r="F36" s="12" t="s">
        <v>286</v>
      </c>
      <c r="G36" s="12" t="s">
        <v>1109</v>
      </c>
      <c r="H36" s="13" t="s">
        <v>1101</v>
      </c>
      <c r="I36" s="12" t="s">
        <v>1151</v>
      </c>
      <c r="J36" s="12" t="s">
        <v>1152</v>
      </c>
      <c r="K36" s="12" t="s">
        <v>1153</v>
      </c>
      <c r="L36" s="14">
        <v>7750</v>
      </c>
      <c r="M36" s="15">
        <v>0.17791599999999999</v>
      </c>
      <c r="N36" s="15">
        <f>C36/L36</f>
        <v>64.516129032258064</v>
      </c>
      <c r="O36" s="14">
        <f>C36/M36</f>
        <v>2810314.9801029703</v>
      </c>
      <c r="P36" s="20">
        <v>1900</v>
      </c>
      <c r="Q36" s="17">
        <v>1831</v>
      </c>
      <c r="R36" s="16">
        <v>4</v>
      </c>
      <c r="S36" s="16">
        <v>1</v>
      </c>
      <c r="T36" s="16" t="s">
        <v>1095</v>
      </c>
    </row>
    <row r="37" spans="1:20" s="12" customFormat="1" ht="15.9" customHeight="1" x14ac:dyDescent="0.25">
      <c r="A37" s="9">
        <v>44468</v>
      </c>
      <c r="B37" s="10">
        <v>153902</v>
      </c>
      <c r="C37" s="11">
        <v>500000</v>
      </c>
      <c r="D37" s="12" t="s">
        <v>1163</v>
      </c>
      <c r="E37" s="12" t="s">
        <v>368</v>
      </c>
      <c r="F37" s="12" t="s">
        <v>286</v>
      </c>
      <c r="G37" s="12" t="s">
        <v>1167</v>
      </c>
      <c r="H37" s="13" t="s">
        <v>1099</v>
      </c>
      <c r="I37" s="12" t="s">
        <v>1164</v>
      </c>
      <c r="J37" s="12" t="s">
        <v>1165</v>
      </c>
      <c r="K37" s="12" t="s">
        <v>1166</v>
      </c>
      <c r="L37" s="14">
        <v>658148</v>
      </c>
      <c r="M37" s="15">
        <v>15.109</v>
      </c>
      <c r="N37" s="15" t="s">
        <v>1108</v>
      </c>
      <c r="O37" s="14" t="s">
        <v>1108</v>
      </c>
      <c r="P37" s="2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s="12" customFormat="1" ht="15.9" customHeight="1" x14ac:dyDescent="0.25">
      <c r="A38" s="9">
        <v>44466</v>
      </c>
      <c r="B38" s="10">
        <v>153890</v>
      </c>
      <c r="C38" s="11">
        <v>115000</v>
      </c>
      <c r="D38" s="12" t="s">
        <v>1146</v>
      </c>
      <c r="E38" s="12" t="s">
        <v>367</v>
      </c>
      <c r="F38" s="12" t="s">
        <v>285</v>
      </c>
      <c r="G38" s="12" t="s">
        <v>372</v>
      </c>
      <c r="H38" s="13" t="s">
        <v>1099</v>
      </c>
      <c r="I38" s="12" t="s">
        <v>1147</v>
      </c>
      <c r="J38" s="12" t="s">
        <v>1148</v>
      </c>
      <c r="K38" s="12" t="s">
        <v>1149</v>
      </c>
      <c r="L38" s="14">
        <v>448668</v>
      </c>
      <c r="M38" s="15">
        <v>10.3</v>
      </c>
      <c r="N38" s="15">
        <f>C38/L38</f>
        <v>0.25631424572289535</v>
      </c>
      <c r="O38" s="14">
        <f>C38/M38</f>
        <v>11165.04854368932</v>
      </c>
      <c r="P38" s="2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s="12" customFormat="1" ht="15.9" customHeight="1" x14ac:dyDescent="0.25">
      <c r="A39" s="9">
        <v>44461</v>
      </c>
      <c r="B39" s="10">
        <v>153886</v>
      </c>
      <c r="C39" s="11">
        <v>255000</v>
      </c>
      <c r="D39" s="12" t="s">
        <v>1141</v>
      </c>
      <c r="E39" s="12" t="s">
        <v>365</v>
      </c>
      <c r="F39" s="12" t="s">
        <v>286</v>
      </c>
      <c r="G39" s="12" t="s">
        <v>1109</v>
      </c>
      <c r="H39" s="13" t="s">
        <v>1099</v>
      </c>
      <c r="I39" s="12" t="s">
        <v>1142</v>
      </c>
      <c r="J39" s="12" t="s">
        <v>1143</v>
      </c>
      <c r="K39" s="12" t="s">
        <v>1144</v>
      </c>
      <c r="L39" s="14">
        <v>449583</v>
      </c>
      <c r="M39" s="15">
        <v>10.321</v>
      </c>
      <c r="N39" s="15">
        <f>C39/L39</f>
        <v>0.56719226483207774</v>
      </c>
      <c r="O39" s="14">
        <f>C39/M39</f>
        <v>24706.908245325067</v>
      </c>
      <c r="P39" s="20">
        <v>1979</v>
      </c>
      <c r="Q39" s="17" t="s">
        <v>1145</v>
      </c>
      <c r="R39" s="16">
        <v>1</v>
      </c>
      <c r="S39" s="16"/>
      <c r="T39" s="16" t="s">
        <v>1096</v>
      </c>
    </row>
    <row r="40" spans="1:20" s="12" customFormat="1" ht="15.9" customHeight="1" x14ac:dyDescent="0.25">
      <c r="A40" s="9">
        <v>44460</v>
      </c>
      <c r="B40" s="10">
        <v>153873</v>
      </c>
      <c r="C40" s="11">
        <v>30000</v>
      </c>
      <c r="D40" s="12" t="s">
        <v>1137</v>
      </c>
      <c r="E40" s="12" t="s">
        <v>367</v>
      </c>
      <c r="F40" s="12" t="s">
        <v>285</v>
      </c>
      <c r="G40" s="12" t="s">
        <v>1113</v>
      </c>
      <c r="H40" s="13" t="s">
        <v>1101</v>
      </c>
      <c r="I40" s="12" t="s">
        <v>1138</v>
      </c>
      <c r="J40" s="12" t="s">
        <v>236</v>
      </c>
      <c r="K40" s="12" t="s">
        <v>1136</v>
      </c>
      <c r="L40" s="14">
        <v>3587</v>
      </c>
      <c r="M40" s="15">
        <v>8.2346000000000003E-2</v>
      </c>
      <c r="N40" s="15">
        <f>C40/L40</f>
        <v>8.3635349874546971</v>
      </c>
      <c r="O40" s="11">
        <v>0</v>
      </c>
      <c r="P40" s="2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s="12" customFormat="1" ht="15.9" customHeight="1" x14ac:dyDescent="0.25">
      <c r="A41" s="9">
        <v>44459</v>
      </c>
      <c r="B41" s="10">
        <v>153868</v>
      </c>
      <c r="C41" s="11">
        <v>65000</v>
      </c>
      <c r="D41" s="12" t="s">
        <v>1133</v>
      </c>
      <c r="E41" s="12" t="s">
        <v>367</v>
      </c>
      <c r="F41" s="12" t="s">
        <v>285</v>
      </c>
      <c r="G41" s="12" t="s">
        <v>372</v>
      </c>
      <c r="H41" s="13" t="s">
        <v>1099</v>
      </c>
      <c r="I41" s="12" t="s">
        <v>1169</v>
      </c>
      <c r="J41" s="12" t="s">
        <v>1134</v>
      </c>
      <c r="K41" s="12" t="s">
        <v>1135</v>
      </c>
      <c r="L41" s="14">
        <v>448668</v>
      </c>
      <c r="M41" s="15">
        <v>10.3</v>
      </c>
      <c r="N41" s="15">
        <f>C41/L41</f>
        <v>0.14487326932163649</v>
      </c>
      <c r="O41" s="14">
        <f>C41/M41</f>
        <v>6310.6796116504847</v>
      </c>
      <c r="P41" s="2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s="12" customFormat="1" ht="15.9" customHeight="1" x14ac:dyDescent="0.25">
      <c r="A42" s="9">
        <v>44459</v>
      </c>
      <c r="B42" s="10">
        <v>153866</v>
      </c>
      <c r="C42" s="11">
        <v>135000</v>
      </c>
      <c r="D42" s="12" t="s">
        <v>1131</v>
      </c>
      <c r="E42" s="12" t="s">
        <v>367</v>
      </c>
      <c r="F42" s="12" t="s">
        <v>285</v>
      </c>
      <c r="G42" s="12" t="s">
        <v>1112</v>
      </c>
      <c r="H42" s="13" t="s">
        <v>1101</v>
      </c>
      <c r="I42" s="12" t="s">
        <v>539</v>
      </c>
      <c r="J42" s="12" t="s">
        <v>214</v>
      </c>
      <c r="K42" s="12" t="s">
        <v>1132</v>
      </c>
      <c r="L42" s="14">
        <v>5000</v>
      </c>
      <c r="M42" s="15">
        <v>0.115</v>
      </c>
      <c r="N42" s="15">
        <f>C42/L42</f>
        <v>27</v>
      </c>
      <c r="O42" s="11">
        <v>0</v>
      </c>
      <c r="P42" s="2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s="12" customFormat="1" ht="15.9" customHeight="1" x14ac:dyDescent="0.25">
      <c r="A43" s="9">
        <v>44459</v>
      </c>
      <c r="B43" s="10">
        <v>153863</v>
      </c>
      <c r="C43" s="11">
        <v>440000</v>
      </c>
      <c r="D43" s="12" t="s">
        <v>1127</v>
      </c>
      <c r="E43" s="12" t="s">
        <v>365</v>
      </c>
      <c r="F43" s="12" t="s">
        <v>286</v>
      </c>
      <c r="G43" s="12" t="s">
        <v>366</v>
      </c>
      <c r="H43" s="13" t="s">
        <v>1100</v>
      </c>
      <c r="I43" s="12" t="s">
        <v>1128</v>
      </c>
      <c r="J43" s="12" t="s">
        <v>1129</v>
      </c>
      <c r="K43" s="12" t="s">
        <v>1130</v>
      </c>
      <c r="L43" s="14">
        <v>0</v>
      </c>
      <c r="M43" s="15">
        <v>0</v>
      </c>
      <c r="N43" s="15" t="s">
        <v>1108</v>
      </c>
      <c r="O43" s="14" t="s">
        <v>1108</v>
      </c>
      <c r="P43" s="20">
        <v>1982</v>
      </c>
      <c r="Q43" s="17">
        <v>1425</v>
      </c>
      <c r="R43" s="16">
        <v>2</v>
      </c>
      <c r="S43" s="16">
        <v>2</v>
      </c>
      <c r="T43" s="16" t="s">
        <v>1095</v>
      </c>
    </row>
    <row r="44" spans="1:20" s="12" customFormat="1" ht="15.9" customHeight="1" x14ac:dyDescent="0.25">
      <c r="A44" s="9">
        <v>44455</v>
      </c>
      <c r="B44" s="10">
        <v>153877</v>
      </c>
      <c r="C44" s="11">
        <v>9800</v>
      </c>
      <c r="D44" s="12" t="s">
        <v>1139</v>
      </c>
      <c r="E44" s="12" t="s">
        <v>367</v>
      </c>
      <c r="F44" s="12" t="s">
        <v>285</v>
      </c>
      <c r="G44" s="12" t="s">
        <v>372</v>
      </c>
      <c r="H44" s="13" t="s">
        <v>1099</v>
      </c>
      <c r="I44" s="12" t="s">
        <v>1168</v>
      </c>
      <c r="J44" s="12" t="s">
        <v>751</v>
      </c>
      <c r="K44" s="12" t="s">
        <v>1140</v>
      </c>
      <c r="L44" s="14">
        <v>441611</v>
      </c>
      <c r="M44" s="15">
        <v>10.138</v>
      </c>
      <c r="N44" s="15">
        <f>C44/L44</f>
        <v>2.2191476208699511E-2</v>
      </c>
      <c r="O44" s="14">
        <f>C44/M44</f>
        <v>966.66009074768203</v>
      </c>
      <c r="P44" s="2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s="12" customFormat="1" ht="15.9" customHeight="1" x14ac:dyDescent="0.25">
      <c r="A45" s="9">
        <v>44452</v>
      </c>
      <c r="B45" s="10">
        <v>153858</v>
      </c>
      <c r="C45" s="11">
        <v>700000</v>
      </c>
      <c r="D45" s="12" t="s">
        <v>1077</v>
      </c>
      <c r="E45" s="12" t="s">
        <v>365</v>
      </c>
      <c r="F45" s="12" t="s">
        <v>286</v>
      </c>
      <c r="G45" s="12" t="s">
        <v>389</v>
      </c>
      <c r="H45" s="13" t="s">
        <v>1100</v>
      </c>
      <c r="I45" s="12" t="s">
        <v>1078</v>
      </c>
      <c r="J45" s="12" t="s">
        <v>650</v>
      </c>
      <c r="K45" s="12" t="s">
        <v>911</v>
      </c>
      <c r="L45" s="14">
        <v>1200</v>
      </c>
      <c r="M45" s="15">
        <f>L45/43560</f>
        <v>2.7548209366391185E-2</v>
      </c>
      <c r="N45" s="15" t="s">
        <v>1108</v>
      </c>
      <c r="O45" s="14" t="s">
        <v>1108</v>
      </c>
      <c r="P45" s="20">
        <v>2006</v>
      </c>
      <c r="Q45" s="11">
        <v>2061</v>
      </c>
      <c r="R45" s="22">
        <v>3</v>
      </c>
      <c r="S45" s="22">
        <v>2</v>
      </c>
      <c r="T45" s="16" t="s">
        <v>414</v>
      </c>
    </row>
    <row r="46" spans="1:20" s="12" customFormat="1" ht="15.9" customHeight="1" x14ac:dyDescent="0.25">
      <c r="A46" s="9">
        <v>44449</v>
      </c>
      <c r="B46" s="23" t="s">
        <v>1302</v>
      </c>
      <c r="C46" s="11">
        <v>105000</v>
      </c>
      <c r="D46" s="12" t="s">
        <v>1158</v>
      </c>
      <c r="E46" s="12" t="s">
        <v>367</v>
      </c>
      <c r="F46" s="12" t="s">
        <v>285</v>
      </c>
      <c r="G46" s="12" t="s">
        <v>372</v>
      </c>
      <c r="H46" s="13" t="s">
        <v>1099</v>
      </c>
      <c r="I46" s="12" t="s">
        <v>1159</v>
      </c>
      <c r="J46" s="12" t="s">
        <v>1079</v>
      </c>
      <c r="K46" s="12" t="s">
        <v>1080</v>
      </c>
      <c r="L46" s="14">
        <v>449452.07999999996</v>
      </c>
      <c r="M46" s="15">
        <v>10.318</v>
      </c>
      <c r="N46" s="15">
        <f>C46/L46</f>
        <v>0.23361778634999311</v>
      </c>
      <c r="O46" s="14">
        <f>C46/M46</f>
        <v>10176.390773405699</v>
      </c>
      <c r="P46" s="21">
        <v>0</v>
      </c>
      <c r="Q46" s="11">
        <v>0</v>
      </c>
      <c r="R46" s="11">
        <v>0</v>
      </c>
      <c r="S46" s="11">
        <v>0</v>
      </c>
      <c r="T46" s="21">
        <v>0</v>
      </c>
    </row>
    <row r="47" spans="1:20" s="12" customFormat="1" ht="15.9" customHeight="1" x14ac:dyDescent="0.25">
      <c r="A47" s="9">
        <v>44449</v>
      </c>
      <c r="B47" s="10">
        <v>153857</v>
      </c>
      <c r="C47" s="11">
        <v>364000</v>
      </c>
      <c r="D47" s="12" t="s">
        <v>418</v>
      </c>
      <c r="E47" s="12" t="s">
        <v>365</v>
      </c>
      <c r="F47" s="12" t="s">
        <v>286</v>
      </c>
      <c r="G47" s="12" t="s">
        <v>1109</v>
      </c>
      <c r="H47" s="13" t="s">
        <v>1101</v>
      </c>
      <c r="I47" s="12" t="s">
        <v>1009</v>
      </c>
      <c r="J47" s="12" t="s">
        <v>610</v>
      </c>
      <c r="K47" s="12" t="s">
        <v>904</v>
      </c>
      <c r="L47" s="14">
        <v>2500</v>
      </c>
      <c r="M47" s="15">
        <f>L47/43560</f>
        <v>5.73921028466483E-2</v>
      </c>
      <c r="N47" s="15" t="s">
        <v>1108</v>
      </c>
      <c r="O47" s="14" t="s">
        <v>1108</v>
      </c>
      <c r="P47" s="20">
        <v>1901</v>
      </c>
      <c r="Q47" s="11">
        <v>1211</v>
      </c>
      <c r="R47" s="22">
        <v>3</v>
      </c>
      <c r="S47" s="22">
        <v>1</v>
      </c>
      <c r="T47" s="16" t="s">
        <v>419</v>
      </c>
    </row>
    <row r="48" spans="1:20" s="12" customFormat="1" ht="15.9" customHeight="1" x14ac:dyDescent="0.25">
      <c r="A48" s="9">
        <v>44449</v>
      </c>
      <c r="B48" s="10">
        <v>153856</v>
      </c>
      <c r="C48" s="11">
        <v>75000</v>
      </c>
      <c r="D48" s="12" t="s">
        <v>1160</v>
      </c>
      <c r="E48" s="12" t="s">
        <v>367</v>
      </c>
      <c r="F48" s="12" t="s">
        <v>285</v>
      </c>
      <c r="G48" s="12" t="s">
        <v>372</v>
      </c>
      <c r="H48" s="13" t="s">
        <v>1099</v>
      </c>
      <c r="I48" s="12" t="s">
        <v>1170</v>
      </c>
      <c r="J48" s="12" t="s">
        <v>753</v>
      </c>
      <c r="K48" s="12" t="s">
        <v>772</v>
      </c>
      <c r="L48" s="14">
        <f>M48*43560</f>
        <v>562795.19999999995</v>
      </c>
      <c r="M48" s="15">
        <v>12.92</v>
      </c>
      <c r="N48" s="15">
        <f>C48/L48</f>
        <v>0.13326339670274376</v>
      </c>
      <c r="O48" s="14">
        <f>C48/M48</f>
        <v>5804.9535603715167</v>
      </c>
      <c r="P48" s="21">
        <v>0</v>
      </c>
      <c r="Q48" s="11">
        <v>0</v>
      </c>
      <c r="R48" s="11">
        <v>0</v>
      </c>
      <c r="S48" s="11">
        <v>0</v>
      </c>
      <c r="T48" s="21">
        <v>0</v>
      </c>
    </row>
    <row r="49" spans="1:20" s="12" customFormat="1" ht="15.9" customHeight="1" x14ac:dyDescent="0.25">
      <c r="A49" s="9">
        <v>44448</v>
      </c>
      <c r="B49" s="10">
        <v>153852</v>
      </c>
      <c r="C49" s="11">
        <v>340000</v>
      </c>
      <c r="D49" s="12" t="s">
        <v>1082</v>
      </c>
      <c r="E49" s="12" t="s">
        <v>365</v>
      </c>
      <c r="F49" s="12" t="s">
        <v>286</v>
      </c>
      <c r="G49" s="12" t="s">
        <v>366</v>
      </c>
      <c r="H49" s="13" t="s">
        <v>1100</v>
      </c>
      <c r="I49" s="12" t="s">
        <v>1081</v>
      </c>
      <c r="J49" s="12" t="s">
        <v>911</v>
      </c>
      <c r="K49" s="12" t="s">
        <v>1083</v>
      </c>
      <c r="L49" s="14">
        <v>0</v>
      </c>
      <c r="M49" s="15">
        <v>0</v>
      </c>
      <c r="N49" s="15" t="s">
        <v>1108</v>
      </c>
      <c r="O49" s="14" t="s">
        <v>1108</v>
      </c>
      <c r="P49" s="20">
        <v>1983</v>
      </c>
      <c r="Q49" s="11">
        <v>1110</v>
      </c>
      <c r="R49" s="22">
        <v>2</v>
      </c>
      <c r="S49" s="22">
        <v>2</v>
      </c>
      <c r="T49" s="16" t="s">
        <v>1095</v>
      </c>
    </row>
    <row r="50" spans="1:20" s="12" customFormat="1" ht="15.9" customHeight="1" x14ac:dyDescent="0.25">
      <c r="A50" s="9">
        <v>44446</v>
      </c>
      <c r="B50" s="10">
        <v>153855</v>
      </c>
      <c r="C50" s="11">
        <v>7200</v>
      </c>
      <c r="D50" s="12" t="s">
        <v>1125</v>
      </c>
      <c r="E50" s="12" t="s">
        <v>367</v>
      </c>
      <c r="F50" s="12" t="s">
        <v>285</v>
      </c>
      <c r="G50" s="12" t="s">
        <v>372</v>
      </c>
      <c r="H50" s="13" t="s">
        <v>1099</v>
      </c>
      <c r="I50" s="12" t="s">
        <v>1171</v>
      </c>
      <c r="J50" s="12" t="s">
        <v>751</v>
      </c>
      <c r="K50" s="12" t="s">
        <v>746</v>
      </c>
      <c r="L50" s="14">
        <v>326700</v>
      </c>
      <c r="M50" s="15">
        <v>7.5</v>
      </c>
      <c r="N50" s="15">
        <f>C50/L50</f>
        <v>2.2038567493112948E-2</v>
      </c>
      <c r="O50" s="14">
        <f>C50/M50</f>
        <v>960</v>
      </c>
      <c r="P50" s="21">
        <v>0</v>
      </c>
      <c r="Q50" s="11">
        <v>0</v>
      </c>
      <c r="R50" s="11">
        <v>0</v>
      </c>
      <c r="S50" s="11">
        <v>0</v>
      </c>
      <c r="T50" s="21">
        <v>0</v>
      </c>
    </row>
    <row r="51" spans="1:20" s="12" customFormat="1" ht="15.9" customHeight="1" x14ac:dyDescent="0.25">
      <c r="A51" s="9">
        <v>44446</v>
      </c>
      <c r="B51" s="10">
        <v>153854</v>
      </c>
      <c r="C51" s="11">
        <v>7200</v>
      </c>
      <c r="D51" s="12" t="s">
        <v>1126</v>
      </c>
      <c r="E51" s="12" t="s">
        <v>367</v>
      </c>
      <c r="F51" s="12" t="s">
        <v>285</v>
      </c>
      <c r="G51" s="12" t="s">
        <v>372</v>
      </c>
      <c r="H51" s="13" t="s">
        <v>1099</v>
      </c>
      <c r="I51" s="12" t="s">
        <v>1171</v>
      </c>
      <c r="J51" s="12" t="s">
        <v>751</v>
      </c>
      <c r="K51" s="12" t="s">
        <v>746</v>
      </c>
      <c r="L51" s="14">
        <f>M51*43560</f>
        <v>341902.44</v>
      </c>
      <c r="M51" s="15">
        <v>7.8490000000000002</v>
      </c>
      <c r="N51" s="15">
        <f>C51/L51</f>
        <v>2.1058638832761767E-2</v>
      </c>
      <c r="O51" s="14">
        <f>C51/M51</f>
        <v>917.31430755510257</v>
      </c>
      <c r="P51" s="21">
        <v>0</v>
      </c>
      <c r="Q51" s="11">
        <v>0</v>
      </c>
      <c r="R51" s="11">
        <v>0</v>
      </c>
      <c r="S51" s="11">
        <v>0</v>
      </c>
      <c r="T51" s="21">
        <v>0</v>
      </c>
    </row>
    <row r="52" spans="1:20" s="12" customFormat="1" ht="15.9" customHeight="1" x14ac:dyDescent="0.25">
      <c r="A52" s="9">
        <v>44446</v>
      </c>
      <c r="B52" s="10">
        <v>153838</v>
      </c>
      <c r="C52" s="11">
        <v>340000</v>
      </c>
      <c r="D52" s="12" t="s">
        <v>412</v>
      </c>
      <c r="E52" s="12" t="s">
        <v>365</v>
      </c>
      <c r="F52" s="12" t="s">
        <v>286</v>
      </c>
      <c r="G52" s="12" t="s">
        <v>1109</v>
      </c>
      <c r="H52" s="13" t="s">
        <v>1101</v>
      </c>
      <c r="I52" s="12" t="s">
        <v>411</v>
      </c>
      <c r="J52" s="12" t="s">
        <v>665</v>
      </c>
      <c r="K52" s="12" t="s">
        <v>902</v>
      </c>
      <c r="L52" s="14">
        <v>7500</v>
      </c>
      <c r="M52" s="15">
        <f>L52/43560</f>
        <v>0.17217630853994489</v>
      </c>
      <c r="N52" s="15" t="s">
        <v>1108</v>
      </c>
      <c r="O52" s="14" t="s">
        <v>1108</v>
      </c>
      <c r="P52" s="22">
        <v>1983</v>
      </c>
      <c r="Q52" s="11">
        <v>1489</v>
      </c>
      <c r="R52" s="22">
        <v>3</v>
      </c>
      <c r="S52" s="22">
        <v>2</v>
      </c>
      <c r="T52" s="16" t="s">
        <v>413</v>
      </c>
    </row>
    <row r="53" spans="1:20" s="12" customFormat="1" ht="15.9" customHeight="1" x14ac:dyDescent="0.25">
      <c r="A53" s="9">
        <v>44446</v>
      </c>
      <c r="B53" s="10">
        <v>153833</v>
      </c>
      <c r="C53" s="11">
        <v>42500</v>
      </c>
      <c r="D53" s="12" t="s">
        <v>415</v>
      </c>
      <c r="E53" s="12" t="s">
        <v>367</v>
      </c>
      <c r="F53" s="12" t="s">
        <v>285</v>
      </c>
      <c r="G53" s="12" t="s">
        <v>1112</v>
      </c>
      <c r="H53" s="13" t="s">
        <v>1101</v>
      </c>
      <c r="I53" s="12" t="s">
        <v>410</v>
      </c>
      <c r="J53" s="12" t="s">
        <v>518</v>
      </c>
      <c r="K53" s="12" t="s">
        <v>438</v>
      </c>
      <c r="L53" s="14">
        <v>5000</v>
      </c>
      <c r="M53" s="15">
        <f>L53/43560</f>
        <v>0.1147842056932966</v>
      </c>
      <c r="N53" s="15">
        <f>C53/L53</f>
        <v>8.5</v>
      </c>
      <c r="O53" s="14"/>
      <c r="P53" s="21">
        <v>0</v>
      </c>
      <c r="Q53" s="11">
        <v>0</v>
      </c>
      <c r="R53" s="11">
        <v>0</v>
      </c>
      <c r="S53" s="11">
        <v>0</v>
      </c>
      <c r="T53" s="21">
        <v>0</v>
      </c>
    </row>
    <row r="54" spans="1:20" s="12" customFormat="1" ht="15.9" customHeight="1" x14ac:dyDescent="0.25">
      <c r="A54" s="9">
        <v>44443</v>
      </c>
      <c r="B54" s="10">
        <v>153831</v>
      </c>
      <c r="C54" s="11">
        <v>365000</v>
      </c>
      <c r="D54" s="12" t="s">
        <v>1087</v>
      </c>
      <c r="E54" s="12" t="s">
        <v>365</v>
      </c>
      <c r="F54" s="12" t="s">
        <v>286</v>
      </c>
      <c r="G54" s="12" t="s">
        <v>366</v>
      </c>
      <c r="H54" s="13" t="s">
        <v>1100</v>
      </c>
      <c r="I54" s="12" t="s">
        <v>1084</v>
      </c>
      <c r="J54" s="12" t="s">
        <v>1085</v>
      </c>
      <c r="K54" s="12" t="s">
        <v>1086</v>
      </c>
      <c r="L54" s="14">
        <v>0</v>
      </c>
      <c r="M54" s="15">
        <v>0</v>
      </c>
      <c r="N54" s="15" t="s">
        <v>1108</v>
      </c>
      <c r="O54" s="14" t="s">
        <v>1108</v>
      </c>
      <c r="P54" s="20">
        <v>1983</v>
      </c>
      <c r="Q54" s="11">
        <v>1110</v>
      </c>
      <c r="R54" s="22">
        <v>2</v>
      </c>
      <c r="S54" s="22">
        <v>2</v>
      </c>
      <c r="T54" s="16" t="s">
        <v>414</v>
      </c>
    </row>
    <row r="55" spans="1:20" s="12" customFormat="1" ht="15.9" customHeight="1" x14ac:dyDescent="0.25">
      <c r="A55" s="9">
        <v>44441</v>
      </c>
      <c r="B55" s="10">
        <v>153827</v>
      </c>
      <c r="C55" s="11">
        <v>59000</v>
      </c>
      <c r="D55" s="12" t="s">
        <v>1090</v>
      </c>
      <c r="E55" s="12" t="s">
        <v>367</v>
      </c>
      <c r="F55" s="12" t="s">
        <v>285</v>
      </c>
      <c r="G55" s="12" t="s">
        <v>372</v>
      </c>
      <c r="H55" s="13" t="s">
        <v>1099</v>
      </c>
      <c r="I55" s="12" t="s">
        <v>1172</v>
      </c>
      <c r="J55" s="12" t="s">
        <v>1088</v>
      </c>
      <c r="K55" s="12" t="s">
        <v>1089</v>
      </c>
      <c r="L55" s="14">
        <v>1601178</v>
      </c>
      <c r="M55" s="15">
        <v>36.758000000000003</v>
      </c>
      <c r="N55" s="15">
        <f>C55/L55</f>
        <v>3.6847870755156518E-2</v>
      </c>
      <c r="O55" s="14">
        <f>C55/M55</f>
        <v>1605.0927689210512</v>
      </c>
      <c r="P55" s="21">
        <v>0</v>
      </c>
      <c r="Q55" s="11">
        <v>0</v>
      </c>
      <c r="R55" s="11">
        <v>0</v>
      </c>
      <c r="S55" s="11">
        <v>0</v>
      </c>
      <c r="T55" s="21">
        <v>0</v>
      </c>
    </row>
    <row r="56" spans="1:20" s="12" customFormat="1" ht="15.9" customHeight="1" x14ac:dyDescent="0.25">
      <c r="A56" s="9">
        <v>44441</v>
      </c>
      <c r="B56" s="10">
        <v>153822</v>
      </c>
      <c r="C56" s="11">
        <v>150000</v>
      </c>
      <c r="D56" s="12" t="s">
        <v>416</v>
      </c>
      <c r="E56" s="12" t="s">
        <v>367</v>
      </c>
      <c r="F56" s="12" t="s">
        <v>285</v>
      </c>
      <c r="G56" s="12" t="s">
        <v>1112</v>
      </c>
      <c r="H56" s="13" t="s">
        <v>1101</v>
      </c>
      <c r="I56" s="12" t="s">
        <v>588</v>
      </c>
      <c r="J56" s="12" t="s">
        <v>520</v>
      </c>
      <c r="K56" s="12" t="s">
        <v>467</v>
      </c>
      <c r="L56" s="14">
        <v>2500</v>
      </c>
      <c r="M56" s="15">
        <f>L56/43560</f>
        <v>5.73921028466483E-2</v>
      </c>
      <c r="N56" s="15">
        <f>C56/L56</f>
        <v>60</v>
      </c>
      <c r="O56" s="14"/>
      <c r="P56" s="21">
        <v>0</v>
      </c>
      <c r="Q56" s="11">
        <v>0</v>
      </c>
      <c r="R56" s="11">
        <v>0</v>
      </c>
      <c r="S56" s="11">
        <v>0</v>
      </c>
      <c r="T56" s="21">
        <v>0</v>
      </c>
    </row>
    <row r="57" spans="1:20" s="12" customFormat="1" ht="15.9" customHeight="1" x14ac:dyDescent="0.25">
      <c r="A57" s="9">
        <v>44438</v>
      </c>
      <c r="B57" s="10">
        <v>153816</v>
      </c>
      <c r="C57" s="11">
        <v>190000</v>
      </c>
      <c r="D57" s="12" t="s">
        <v>404</v>
      </c>
      <c r="E57" s="12" t="s">
        <v>367</v>
      </c>
      <c r="F57" s="12" t="s">
        <v>285</v>
      </c>
      <c r="G57" s="12" t="s">
        <v>1112</v>
      </c>
      <c r="H57" s="13" t="s">
        <v>1100</v>
      </c>
      <c r="I57" s="12" t="s">
        <v>997</v>
      </c>
      <c r="J57" s="12" t="s">
        <v>655</v>
      </c>
      <c r="K57" s="12" t="s">
        <v>862</v>
      </c>
      <c r="L57" s="14">
        <v>132858</v>
      </c>
      <c r="M57" s="15">
        <v>3.05</v>
      </c>
      <c r="N57" s="15">
        <f>C57/L57</f>
        <v>1.4300983004410723</v>
      </c>
      <c r="O57" s="14">
        <f>C57/M57</f>
        <v>62295.081967213118</v>
      </c>
      <c r="P57" s="21">
        <v>0</v>
      </c>
      <c r="Q57" s="11">
        <v>0</v>
      </c>
      <c r="R57" s="11">
        <v>0</v>
      </c>
      <c r="S57" s="11">
        <v>0</v>
      </c>
      <c r="T57" s="21">
        <v>0</v>
      </c>
    </row>
    <row r="58" spans="1:20" s="12" customFormat="1" ht="15.9" customHeight="1" x14ac:dyDescent="0.25">
      <c r="A58" s="9">
        <v>44438</v>
      </c>
      <c r="B58" s="10">
        <v>153810</v>
      </c>
      <c r="C58" s="11">
        <v>1475000</v>
      </c>
      <c r="D58" s="12" t="s">
        <v>409</v>
      </c>
      <c r="E58" s="12" t="s">
        <v>367</v>
      </c>
      <c r="F58" s="12" t="s">
        <v>285</v>
      </c>
      <c r="G58" s="12" t="s">
        <v>1112</v>
      </c>
      <c r="H58" s="13" t="s">
        <v>1101</v>
      </c>
      <c r="I58" s="12" t="s">
        <v>593</v>
      </c>
      <c r="J58" s="12" t="s">
        <v>535</v>
      </c>
      <c r="K58" s="12" t="s">
        <v>396</v>
      </c>
      <c r="L58" s="14">
        <v>234940</v>
      </c>
      <c r="M58" s="15">
        <v>5.3929999999999998</v>
      </c>
      <c r="N58" s="15">
        <f>C58/L58</f>
        <v>6.2781986890269854</v>
      </c>
      <c r="O58" s="14">
        <f>C58/M58</f>
        <v>273502.68867049878</v>
      </c>
      <c r="P58" s="21">
        <v>0</v>
      </c>
      <c r="Q58" s="11">
        <v>0</v>
      </c>
      <c r="R58" s="11">
        <v>0</v>
      </c>
      <c r="S58" s="11">
        <v>0</v>
      </c>
      <c r="T58" s="21">
        <v>0</v>
      </c>
    </row>
    <row r="59" spans="1:20" s="12" customFormat="1" ht="15.9" customHeight="1" x14ac:dyDescent="0.25">
      <c r="A59" s="9">
        <v>44438</v>
      </c>
      <c r="B59" s="10">
        <v>153808</v>
      </c>
      <c r="C59" s="11">
        <v>295000</v>
      </c>
      <c r="D59" s="12" t="s">
        <v>408</v>
      </c>
      <c r="E59" s="12" t="s">
        <v>367</v>
      </c>
      <c r="F59" s="12" t="s">
        <v>285</v>
      </c>
      <c r="G59" s="12" t="s">
        <v>1112</v>
      </c>
      <c r="H59" s="13" t="s">
        <v>1101</v>
      </c>
      <c r="I59" s="12" t="s">
        <v>593</v>
      </c>
      <c r="J59" s="12" t="s">
        <v>514</v>
      </c>
      <c r="K59" s="12" t="s">
        <v>396</v>
      </c>
      <c r="L59" s="14">
        <v>42500</v>
      </c>
      <c r="M59" s="15">
        <v>0.97599999999999998</v>
      </c>
      <c r="N59" s="15">
        <f>C59/L59</f>
        <v>6.9411764705882355</v>
      </c>
      <c r="O59" s="14">
        <f>C59/M59</f>
        <v>302254.09836065577</v>
      </c>
      <c r="P59" s="21">
        <v>0</v>
      </c>
      <c r="Q59" s="11">
        <v>0</v>
      </c>
      <c r="R59" s="11">
        <v>0</v>
      </c>
      <c r="S59" s="11">
        <v>0</v>
      </c>
      <c r="T59" s="21">
        <v>0</v>
      </c>
    </row>
    <row r="60" spans="1:20" s="12" customFormat="1" ht="15.9" customHeight="1" x14ac:dyDescent="0.25">
      <c r="A60" s="9">
        <v>44435</v>
      </c>
      <c r="B60" s="10">
        <v>153820</v>
      </c>
      <c r="C60" s="11">
        <v>170000</v>
      </c>
      <c r="D60" s="12" t="s">
        <v>405</v>
      </c>
      <c r="E60" s="12" t="s">
        <v>367</v>
      </c>
      <c r="F60" s="12" t="s">
        <v>285</v>
      </c>
      <c r="G60" s="12" t="s">
        <v>1112</v>
      </c>
      <c r="H60" s="13" t="s">
        <v>1101</v>
      </c>
      <c r="I60" s="12" t="s">
        <v>585</v>
      </c>
      <c r="J60" s="12" t="s">
        <v>521</v>
      </c>
      <c r="K60" s="12" t="s">
        <v>450</v>
      </c>
      <c r="L60" s="14">
        <v>5000</v>
      </c>
      <c r="M60" s="15">
        <v>0.114784</v>
      </c>
      <c r="N60" s="15">
        <f>C60/L60</f>
        <v>34</v>
      </c>
      <c r="O60" s="14"/>
      <c r="P60" s="21">
        <v>0</v>
      </c>
      <c r="Q60" s="11">
        <v>0</v>
      </c>
      <c r="R60" s="11">
        <v>0</v>
      </c>
      <c r="S60" s="11">
        <v>0</v>
      </c>
      <c r="T60" s="21">
        <v>0</v>
      </c>
    </row>
    <row r="61" spans="1:20" s="12" customFormat="1" ht="15.9" customHeight="1" x14ac:dyDescent="0.25">
      <c r="A61" s="9">
        <v>44435</v>
      </c>
      <c r="B61" s="10">
        <v>153812</v>
      </c>
      <c r="C61" s="11">
        <v>530000</v>
      </c>
      <c r="D61" s="12" t="s">
        <v>403</v>
      </c>
      <c r="E61" s="12" t="s">
        <v>365</v>
      </c>
      <c r="F61" s="12" t="s">
        <v>286</v>
      </c>
      <c r="G61" s="12" t="s">
        <v>1109</v>
      </c>
      <c r="H61" s="13" t="s">
        <v>1101</v>
      </c>
      <c r="I61" s="12" t="s">
        <v>987</v>
      </c>
      <c r="J61" s="12" t="s">
        <v>604</v>
      </c>
      <c r="K61" s="12" t="s">
        <v>888</v>
      </c>
      <c r="L61" s="14">
        <v>5000</v>
      </c>
      <c r="M61" s="15">
        <v>0.114784</v>
      </c>
      <c r="N61" s="15" t="s">
        <v>1108</v>
      </c>
      <c r="O61" s="14" t="s">
        <v>1108</v>
      </c>
      <c r="P61" s="20">
        <v>1897</v>
      </c>
      <c r="Q61" s="11">
        <v>1640</v>
      </c>
      <c r="R61" s="22">
        <v>3</v>
      </c>
      <c r="S61" s="22">
        <v>2</v>
      </c>
      <c r="T61" s="16" t="s">
        <v>414</v>
      </c>
    </row>
    <row r="62" spans="1:20" s="12" customFormat="1" ht="15.9" customHeight="1" x14ac:dyDescent="0.25">
      <c r="A62" s="9">
        <v>44435</v>
      </c>
      <c r="B62" s="10">
        <v>153800</v>
      </c>
      <c r="C62" s="11">
        <v>39900</v>
      </c>
      <c r="D62" s="12" t="s">
        <v>395</v>
      </c>
      <c r="E62" s="12" t="s">
        <v>367</v>
      </c>
      <c r="F62" s="12" t="s">
        <v>285</v>
      </c>
      <c r="G62" s="12" t="s">
        <v>372</v>
      </c>
      <c r="H62" s="13" t="s">
        <v>1099</v>
      </c>
      <c r="I62" s="12" t="s">
        <v>924</v>
      </c>
      <c r="J62" s="12" t="s">
        <v>600</v>
      </c>
      <c r="K62" s="12" t="s">
        <v>788</v>
      </c>
      <c r="L62" s="14">
        <v>1062864</v>
      </c>
      <c r="M62" s="15">
        <v>24.4</v>
      </c>
      <c r="N62" s="15">
        <f>C62/L62</f>
        <v>3.7540080386578148E-2</v>
      </c>
      <c r="O62" s="14">
        <f>C62/M62</f>
        <v>1635.2459016393443</v>
      </c>
      <c r="P62" s="21">
        <v>0</v>
      </c>
      <c r="Q62" s="11">
        <v>0</v>
      </c>
      <c r="R62" s="11">
        <v>0</v>
      </c>
      <c r="S62" s="11">
        <v>0</v>
      </c>
      <c r="T62" s="21">
        <v>0</v>
      </c>
    </row>
    <row r="63" spans="1:20" s="12" customFormat="1" ht="15.9" customHeight="1" x14ac:dyDescent="0.25">
      <c r="A63" s="9">
        <v>44428</v>
      </c>
      <c r="B63" s="10">
        <v>153783</v>
      </c>
      <c r="C63" s="11">
        <v>390000</v>
      </c>
      <c r="D63" s="12" t="s">
        <v>393</v>
      </c>
      <c r="E63" s="12" t="s">
        <v>367</v>
      </c>
      <c r="F63" s="12" t="s">
        <v>285</v>
      </c>
      <c r="G63" s="12" t="s">
        <v>1112</v>
      </c>
      <c r="H63" s="13" t="s">
        <v>1101</v>
      </c>
      <c r="I63" s="12" t="s">
        <v>923</v>
      </c>
      <c r="J63" s="12" t="s">
        <v>394</v>
      </c>
      <c r="K63" s="12" t="s">
        <v>443</v>
      </c>
      <c r="L63" s="14">
        <v>392040</v>
      </c>
      <c r="M63" s="15">
        <v>9</v>
      </c>
      <c r="N63" s="15">
        <f>C63/L63</f>
        <v>0.99479644934190392</v>
      </c>
      <c r="O63" s="14">
        <f>C63/M63</f>
        <v>43333.333333333336</v>
      </c>
      <c r="P63" s="21">
        <v>0</v>
      </c>
      <c r="Q63" s="11">
        <v>0</v>
      </c>
      <c r="R63" s="11">
        <v>0</v>
      </c>
      <c r="S63" s="11">
        <v>0</v>
      </c>
      <c r="T63" s="21">
        <v>0</v>
      </c>
    </row>
    <row r="64" spans="1:20" s="12" customFormat="1" ht="15.9" customHeight="1" x14ac:dyDescent="0.25">
      <c r="A64" s="9">
        <v>44428</v>
      </c>
      <c r="B64" s="10">
        <v>153780</v>
      </c>
      <c r="C64" s="11">
        <v>199900</v>
      </c>
      <c r="D64" s="12" t="s">
        <v>321</v>
      </c>
      <c r="E64" s="12" t="s">
        <v>365</v>
      </c>
      <c r="F64" s="12" t="s">
        <v>286</v>
      </c>
      <c r="G64" s="18" t="s">
        <v>1110</v>
      </c>
      <c r="H64" s="13" t="s">
        <v>1099</v>
      </c>
      <c r="I64" s="12" t="s">
        <v>965</v>
      </c>
      <c r="J64" s="12" t="s">
        <v>345</v>
      </c>
      <c r="K64" s="12" t="s">
        <v>773</v>
      </c>
      <c r="L64" s="14">
        <v>2397</v>
      </c>
      <c r="M64" s="15">
        <v>5.5028000000000001E-2</v>
      </c>
      <c r="N64" s="15" t="s">
        <v>1108</v>
      </c>
      <c r="O64" s="14" t="s">
        <v>1108</v>
      </c>
      <c r="P64" s="20">
        <v>2019</v>
      </c>
      <c r="Q64" s="11">
        <v>1328</v>
      </c>
      <c r="R64" s="22">
        <v>2</v>
      </c>
      <c r="S64" s="22">
        <v>1</v>
      </c>
      <c r="T64" s="16" t="s">
        <v>414</v>
      </c>
    </row>
    <row r="65" spans="1:20" s="12" customFormat="1" ht="15.9" customHeight="1" x14ac:dyDescent="0.25">
      <c r="A65" s="9">
        <v>44424</v>
      </c>
      <c r="B65" s="10">
        <v>153764</v>
      </c>
      <c r="C65" s="11">
        <v>625000</v>
      </c>
      <c r="D65" s="12" t="s">
        <v>392</v>
      </c>
      <c r="E65" s="12" t="s">
        <v>365</v>
      </c>
      <c r="F65" s="12" t="s">
        <v>286</v>
      </c>
      <c r="G65" s="12" t="s">
        <v>1109</v>
      </c>
      <c r="H65" s="13" t="s">
        <v>1101</v>
      </c>
      <c r="I65" s="12" t="s">
        <v>988</v>
      </c>
      <c r="J65" s="12" t="s">
        <v>643</v>
      </c>
      <c r="K65" s="12" t="s">
        <v>801</v>
      </c>
      <c r="L65" s="14">
        <v>21357</v>
      </c>
      <c r="M65" s="15">
        <v>0.49028899999999997</v>
      </c>
      <c r="N65" s="15" t="s">
        <v>1108</v>
      </c>
      <c r="O65" s="14" t="s">
        <v>1108</v>
      </c>
      <c r="P65" s="20">
        <v>1899</v>
      </c>
      <c r="Q65" s="11">
        <v>2057</v>
      </c>
      <c r="R65" s="22">
        <v>3</v>
      </c>
      <c r="S65" s="22">
        <v>1</v>
      </c>
      <c r="T65" s="16" t="s">
        <v>413</v>
      </c>
    </row>
    <row r="66" spans="1:20" s="12" customFormat="1" ht="15.9" customHeight="1" x14ac:dyDescent="0.25">
      <c r="A66" s="9">
        <v>44420</v>
      </c>
      <c r="B66" s="10">
        <v>153771</v>
      </c>
      <c r="C66" s="11">
        <v>53500</v>
      </c>
      <c r="D66" s="12" t="s">
        <v>417</v>
      </c>
      <c r="E66" s="12" t="s">
        <v>367</v>
      </c>
      <c r="F66" s="12" t="s">
        <v>285</v>
      </c>
      <c r="G66" s="12" t="s">
        <v>1112</v>
      </c>
      <c r="H66" s="13" t="s">
        <v>1101</v>
      </c>
      <c r="I66" s="12" t="s">
        <v>592</v>
      </c>
      <c r="J66" s="12" t="s">
        <v>525</v>
      </c>
      <c r="K66" s="12" t="s">
        <v>446</v>
      </c>
      <c r="L66" s="14">
        <v>15103</v>
      </c>
      <c r="M66" s="15">
        <f>L66/43560</f>
        <v>0.3467171717171717</v>
      </c>
      <c r="N66" s="15">
        <f>C66/L66</f>
        <v>3.5423425809441831</v>
      </c>
      <c r="O66" s="14"/>
      <c r="P66" s="21">
        <v>0</v>
      </c>
      <c r="Q66" s="11">
        <v>0</v>
      </c>
      <c r="R66" s="11">
        <v>0</v>
      </c>
      <c r="S66" s="11">
        <v>0</v>
      </c>
      <c r="T66" s="21">
        <v>0</v>
      </c>
    </row>
    <row r="67" spans="1:20" s="12" customFormat="1" ht="15.9" customHeight="1" x14ac:dyDescent="0.25">
      <c r="A67" s="9">
        <v>44420</v>
      </c>
      <c r="B67" s="10">
        <v>153762</v>
      </c>
      <c r="C67" s="11">
        <v>5000</v>
      </c>
      <c r="D67" s="12" t="s">
        <v>401</v>
      </c>
      <c r="E67" s="12" t="s">
        <v>367</v>
      </c>
      <c r="F67" s="12" t="s">
        <v>285</v>
      </c>
      <c r="G67" s="12" t="s">
        <v>1112</v>
      </c>
      <c r="H67" s="13" t="s">
        <v>1101</v>
      </c>
      <c r="I67" s="12" t="s">
        <v>551</v>
      </c>
      <c r="J67" s="12" t="s">
        <v>402</v>
      </c>
      <c r="K67" s="12" t="s">
        <v>426</v>
      </c>
      <c r="L67" s="14">
        <v>85000</v>
      </c>
      <c r="M67" s="15">
        <v>1.9510000000000001</v>
      </c>
      <c r="N67" s="15">
        <f>C67/L67</f>
        <v>5.8823529411764705E-2</v>
      </c>
      <c r="O67" s="14">
        <f>C67/M67</f>
        <v>2562.7883136852897</v>
      </c>
      <c r="P67" s="21">
        <v>0</v>
      </c>
      <c r="Q67" s="11">
        <v>0</v>
      </c>
      <c r="R67" s="11">
        <v>0</v>
      </c>
      <c r="S67" s="11">
        <v>0</v>
      </c>
      <c r="T67" s="21">
        <v>0</v>
      </c>
    </row>
    <row r="68" spans="1:20" s="12" customFormat="1" ht="15.9" customHeight="1" x14ac:dyDescent="0.25">
      <c r="A68" s="9">
        <v>44417</v>
      </c>
      <c r="B68" s="10">
        <v>153751</v>
      </c>
      <c r="C68" s="11">
        <v>4500</v>
      </c>
      <c r="D68" s="12" t="s">
        <v>391</v>
      </c>
      <c r="E68" s="12" t="s">
        <v>367</v>
      </c>
      <c r="F68" s="12" t="s">
        <v>285</v>
      </c>
      <c r="G68" s="12" t="s">
        <v>372</v>
      </c>
      <c r="H68" s="13" t="s">
        <v>1099</v>
      </c>
      <c r="I68" s="12" t="s">
        <v>1285</v>
      </c>
      <c r="J68" s="12" t="s">
        <v>674</v>
      </c>
      <c r="K68" s="12" t="s">
        <v>913</v>
      </c>
      <c r="L68" s="14">
        <v>448668</v>
      </c>
      <c r="M68" s="15">
        <v>10.3</v>
      </c>
      <c r="N68" s="15">
        <f>C68/L68</f>
        <v>1.0029687876113295E-2</v>
      </c>
      <c r="O68" s="14">
        <f>C68/M68</f>
        <v>436.89320388349512</v>
      </c>
      <c r="P68" s="21">
        <v>0</v>
      </c>
      <c r="Q68" s="11">
        <v>0</v>
      </c>
      <c r="R68" s="11">
        <v>0</v>
      </c>
      <c r="S68" s="11">
        <v>0</v>
      </c>
      <c r="T68" s="21">
        <v>0</v>
      </c>
    </row>
    <row r="69" spans="1:20" s="12" customFormat="1" ht="15.9" customHeight="1" x14ac:dyDescent="0.25">
      <c r="A69" s="9">
        <v>44413</v>
      </c>
      <c r="B69" s="10">
        <v>153742</v>
      </c>
      <c r="C69" s="11">
        <v>70500</v>
      </c>
      <c r="D69" s="12" t="s">
        <v>390</v>
      </c>
      <c r="E69" s="12" t="s">
        <v>367</v>
      </c>
      <c r="F69" s="12" t="s">
        <v>285</v>
      </c>
      <c r="G69" s="12" t="s">
        <v>1112</v>
      </c>
      <c r="H69" s="13" t="s">
        <v>1101</v>
      </c>
      <c r="I69" s="12" t="s">
        <v>569</v>
      </c>
      <c r="J69" s="12" t="s">
        <v>515</v>
      </c>
      <c r="K69" s="12" t="s">
        <v>459</v>
      </c>
      <c r="L69" s="14">
        <v>10000</v>
      </c>
      <c r="M69" s="15">
        <v>0.22950000000000001</v>
      </c>
      <c r="N69" s="15">
        <f>C69/L69</f>
        <v>7.05</v>
      </c>
      <c r="O69" s="14"/>
      <c r="P69" s="21">
        <v>0</v>
      </c>
      <c r="Q69" s="11">
        <v>0</v>
      </c>
      <c r="R69" s="11">
        <v>0</v>
      </c>
      <c r="S69" s="11">
        <v>0</v>
      </c>
      <c r="T69" s="21">
        <v>0</v>
      </c>
    </row>
    <row r="70" spans="1:20" s="12" customFormat="1" ht="15.9" customHeight="1" x14ac:dyDescent="0.25">
      <c r="A70" s="9">
        <v>44413</v>
      </c>
      <c r="B70" s="10">
        <v>153738</v>
      </c>
      <c r="C70" s="11">
        <v>369000</v>
      </c>
      <c r="D70" s="12" t="s">
        <v>388</v>
      </c>
      <c r="E70" s="12" t="s">
        <v>365</v>
      </c>
      <c r="F70" s="12" t="s">
        <v>286</v>
      </c>
      <c r="G70" s="12" t="s">
        <v>389</v>
      </c>
      <c r="H70" s="13" t="s">
        <v>1101</v>
      </c>
      <c r="I70" s="12" t="s">
        <v>1002</v>
      </c>
      <c r="J70" s="12" t="s">
        <v>701</v>
      </c>
      <c r="K70" s="12" t="s">
        <v>771</v>
      </c>
      <c r="L70" s="14">
        <v>2375</v>
      </c>
      <c r="M70" s="15">
        <v>5.45E-2</v>
      </c>
      <c r="N70" s="15" t="s">
        <v>1108</v>
      </c>
      <c r="O70" s="14" t="s">
        <v>1108</v>
      </c>
      <c r="P70" s="20">
        <v>2006</v>
      </c>
      <c r="Q70" s="11">
        <v>1157</v>
      </c>
      <c r="R70" s="22">
        <v>2</v>
      </c>
      <c r="S70" s="22">
        <v>1</v>
      </c>
      <c r="T70" s="16" t="s">
        <v>414</v>
      </c>
    </row>
    <row r="71" spans="1:20" s="12" customFormat="1" ht="15.9" customHeight="1" x14ac:dyDescent="0.25">
      <c r="A71" s="9">
        <v>44411</v>
      </c>
      <c r="B71" s="10">
        <v>153734</v>
      </c>
      <c r="C71" s="11">
        <v>95000</v>
      </c>
      <c r="D71" s="12" t="s">
        <v>387</v>
      </c>
      <c r="E71" s="12" t="s">
        <v>367</v>
      </c>
      <c r="F71" s="12" t="s">
        <v>285</v>
      </c>
      <c r="G71" s="12" t="s">
        <v>1112</v>
      </c>
      <c r="H71" s="13" t="s">
        <v>1101</v>
      </c>
      <c r="I71" s="12" t="s">
        <v>538</v>
      </c>
      <c r="J71" s="12" t="s">
        <v>527</v>
      </c>
      <c r="K71" s="12" t="s">
        <v>479</v>
      </c>
      <c r="L71" s="14">
        <v>11250</v>
      </c>
      <c r="M71" s="15">
        <v>0.25826399999999999</v>
      </c>
      <c r="N71" s="15">
        <f>C71/L71</f>
        <v>8.4444444444444446</v>
      </c>
      <c r="O71" s="14"/>
      <c r="P71" s="21">
        <v>0</v>
      </c>
      <c r="Q71" s="11">
        <v>0</v>
      </c>
      <c r="R71" s="11">
        <v>0</v>
      </c>
      <c r="S71" s="11">
        <v>0</v>
      </c>
      <c r="T71" s="21">
        <v>0</v>
      </c>
    </row>
    <row r="72" spans="1:20" s="12" customFormat="1" ht="15.9" customHeight="1" x14ac:dyDescent="0.25">
      <c r="A72" s="9">
        <v>44411</v>
      </c>
      <c r="B72" s="10">
        <v>153731</v>
      </c>
      <c r="C72" s="11">
        <v>145000</v>
      </c>
      <c r="D72" s="12" t="s">
        <v>382</v>
      </c>
      <c r="E72" s="12" t="s">
        <v>367</v>
      </c>
      <c r="F72" s="12" t="s">
        <v>285</v>
      </c>
      <c r="G72" s="12" t="s">
        <v>1112</v>
      </c>
      <c r="H72" s="13" t="s">
        <v>1101</v>
      </c>
      <c r="I72" s="24" t="s">
        <v>537</v>
      </c>
      <c r="J72" s="12" t="s">
        <v>521</v>
      </c>
      <c r="K72" s="12" t="s">
        <v>468</v>
      </c>
      <c r="L72" s="14">
        <v>5000</v>
      </c>
      <c r="M72" s="15">
        <v>0.114784</v>
      </c>
      <c r="N72" s="15">
        <f>C72/L72</f>
        <v>29</v>
      </c>
      <c r="O72" s="14"/>
      <c r="P72" s="21">
        <v>0</v>
      </c>
      <c r="Q72" s="11">
        <v>0</v>
      </c>
      <c r="R72" s="11">
        <v>0</v>
      </c>
      <c r="S72" s="11">
        <v>0</v>
      </c>
      <c r="T72" s="21">
        <v>0</v>
      </c>
    </row>
    <row r="73" spans="1:20" s="12" customFormat="1" ht="15.9" customHeight="1" x14ac:dyDescent="0.25">
      <c r="A73" s="9">
        <v>44410</v>
      </c>
      <c r="B73" s="10">
        <v>153726</v>
      </c>
      <c r="C73" s="11">
        <v>140000</v>
      </c>
      <c r="D73" s="12" t="s">
        <v>381</v>
      </c>
      <c r="E73" s="12" t="s">
        <v>367</v>
      </c>
      <c r="F73" s="12" t="s">
        <v>285</v>
      </c>
      <c r="G73" s="12" t="s">
        <v>1112</v>
      </c>
      <c r="H73" s="13" t="s">
        <v>1101</v>
      </c>
      <c r="I73" s="18" t="s">
        <v>540</v>
      </c>
      <c r="J73" s="12" t="s">
        <v>214</v>
      </c>
      <c r="K73" s="12" t="s">
        <v>483</v>
      </c>
      <c r="L73" s="14">
        <v>5000</v>
      </c>
      <c r="M73" s="15">
        <v>0.114784</v>
      </c>
      <c r="N73" s="15">
        <f>C73/L73</f>
        <v>28</v>
      </c>
      <c r="O73" s="14"/>
      <c r="P73" s="21">
        <v>0</v>
      </c>
      <c r="Q73" s="11">
        <v>0</v>
      </c>
      <c r="R73" s="11">
        <v>0</v>
      </c>
      <c r="S73" s="11">
        <v>0</v>
      </c>
      <c r="T73" s="21">
        <v>0</v>
      </c>
    </row>
    <row r="74" spans="1:20" s="12" customFormat="1" ht="15.9" customHeight="1" x14ac:dyDescent="0.25">
      <c r="A74" s="9">
        <v>44405</v>
      </c>
      <c r="B74" s="10">
        <v>153753</v>
      </c>
      <c r="C74" s="11">
        <v>35000</v>
      </c>
      <c r="D74" s="12" t="s">
        <v>400</v>
      </c>
      <c r="E74" s="12" t="s">
        <v>367</v>
      </c>
      <c r="F74" s="12" t="s">
        <v>285</v>
      </c>
      <c r="G74" s="12" t="s">
        <v>372</v>
      </c>
      <c r="H74" s="13" t="s">
        <v>1099</v>
      </c>
      <c r="I74" s="12" t="s">
        <v>1286</v>
      </c>
      <c r="J74" s="12" t="s">
        <v>751</v>
      </c>
      <c r="K74" s="12" t="s">
        <v>915</v>
      </c>
      <c r="L74" s="14">
        <v>160301</v>
      </c>
      <c r="M74" s="15">
        <v>3.68</v>
      </c>
      <c r="N74" s="15">
        <f>C74/L74</f>
        <v>0.2183392492872783</v>
      </c>
      <c r="O74" s="14">
        <f>C74/M74</f>
        <v>9510.8695652173901</v>
      </c>
      <c r="P74" s="21">
        <v>0</v>
      </c>
      <c r="Q74" s="11">
        <v>0</v>
      </c>
      <c r="R74" s="11">
        <v>0</v>
      </c>
      <c r="S74" s="11">
        <v>0</v>
      </c>
      <c r="T74" s="21">
        <v>0</v>
      </c>
    </row>
    <row r="75" spans="1:20" s="12" customFormat="1" ht="15.9" customHeight="1" x14ac:dyDescent="0.25">
      <c r="A75" s="9">
        <v>44404</v>
      </c>
      <c r="B75" s="10">
        <v>153712</v>
      </c>
      <c r="C75" s="11">
        <v>1590000</v>
      </c>
      <c r="D75" s="12" t="s">
        <v>383</v>
      </c>
      <c r="E75" s="12" t="s">
        <v>368</v>
      </c>
      <c r="F75" s="24" t="s">
        <v>286</v>
      </c>
      <c r="G75" s="12" t="s">
        <v>386</v>
      </c>
      <c r="H75" s="13" t="s">
        <v>1101</v>
      </c>
      <c r="I75" s="12" t="s">
        <v>1010</v>
      </c>
      <c r="J75" s="12" t="s">
        <v>384</v>
      </c>
      <c r="K75" s="12" t="s">
        <v>385</v>
      </c>
      <c r="L75" s="14">
        <v>60000</v>
      </c>
      <c r="M75" s="15">
        <v>1.37741</v>
      </c>
      <c r="N75" s="15" t="s">
        <v>1108</v>
      </c>
      <c r="O75" s="14" t="s">
        <v>1108</v>
      </c>
      <c r="P75" s="20">
        <v>2005</v>
      </c>
      <c r="Q75" s="11">
        <v>5802</v>
      </c>
      <c r="R75" s="22">
        <v>2</v>
      </c>
      <c r="S75" s="22">
        <v>2</v>
      </c>
      <c r="T75" s="16" t="s">
        <v>422</v>
      </c>
    </row>
    <row r="76" spans="1:20" s="12" customFormat="1" ht="15.9" customHeight="1" x14ac:dyDescent="0.25">
      <c r="A76" s="9">
        <v>44398</v>
      </c>
      <c r="B76" s="25">
        <v>153694</v>
      </c>
      <c r="C76" s="11">
        <v>42000</v>
      </c>
      <c r="D76" s="26" t="s">
        <v>373</v>
      </c>
      <c r="E76" s="12" t="s">
        <v>367</v>
      </c>
      <c r="F76" s="12" t="s">
        <v>285</v>
      </c>
      <c r="G76" s="12" t="s">
        <v>1112</v>
      </c>
      <c r="H76" s="13" t="s">
        <v>1101</v>
      </c>
      <c r="I76" s="12" t="s">
        <v>589</v>
      </c>
      <c r="J76" s="12" t="s">
        <v>513</v>
      </c>
      <c r="K76" s="12" t="s">
        <v>471</v>
      </c>
      <c r="L76" s="14">
        <v>5000</v>
      </c>
      <c r="M76" s="15">
        <v>0.114784</v>
      </c>
      <c r="N76" s="15">
        <f>C76/L76</f>
        <v>8.4</v>
      </c>
      <c r="O76" s="14"/>
      <c r="P76" s="21">
        <v>0</v>
      </c>
      <c r="Q76" s="11">
        <v>0</v>
      </c>
      <c r="R76" s="11">
        <v>0</v>
      </c>
      <c r="S76" s="11">
        <v>0</v>
      </c>
      <c r="T76" s="21">
        <v>0</v>
      </c>
    </row>
    <row r="77" spans="1:20" s="12" customFormat="1" ht="15.9" customHeight="1" x14ac:dyDescent="0.25">
      <c r="A77" s="9">
        <v>44397</v>
      </c>
      <c r="B77" s="25">
        <v>153688</v>
      </c>
      <c r="C77" s="11">
        <v>225000</v>
      </c>
      <c r="D77" s="26" t="s">
        <v>374</v>
      </c>
      <c r="E77" s="12" t="s">
        <v>367</v>
      </c>
      <c r="F77" s="12" t="s">
        <v>285</v>
      </c>
      <c r="G77" s="12" t="s">
        <v>1112</v>
      </c>
      <c r="H77" s="13" t="s">
        <v>1100</v>
      </c>
      <c r="I77" s="12" t="s">
        <v>994</v>
      </c>
      <c r="J77" s="12" t="s">
        <v>375</v>
      </c>
      <c r="K77" s="12" t="s">
        <v>802</v>
      </c>
      <c r="L77" s="14">
        <f>M77*43560</f>
        <v>133206.47999999998</v>
      </c>
      <c r="M77" s="15">
        <v>3.0579999999999998</v>
      </c>
      <c r="N77" s="15">
        <f>C77/L77</f>
        <v>1.6891070164154178</v>
      </c>
      <c r="O77" s="14">
        <f>C77/M77</f>
        <v>73577.501635055596</v>
      </c>
      <c r="P77" s="21">
        <v>0</v>
      </c>
      <c r="Q77" s="11">
        <v>0</v>
      </c>
      <c r="R77" s="11">
        <v>0</v>
      </c>
      <c r="S77" s="11">
        <v>0</v>
      </c>
      <c r="T77" s="21">
        <v>0</v>
      </c>
    </row>
    <row r="78" spans="1:20" s="12" customFormat="1" ht="15.9" customHeight="1" x14ac:dyDescent="0.25">
      <c r="A78" s="9">
        <v>44397</v>
      </c>
      <c r="B78" s="25">
        <v>153687</v>
      </c>
      <c r="C78" s="11">
        <v>151000</v>
      </c>
      <c r="D78" s="26" t="s">
        <v>376</v>
      </c>
      <c r="E78" s="12" t="s">
        <v>367</v>
      </c>
      <c r="F78" s="24" t="s">
        <v>285</v>
      </c>
      <c r="G78" s="12" t="s">
        <v>1112</v>
      </c>
      <c r="H78" s="13" t="s">
        <v>1101</v>
      </c>
      <c r="I78" s="12" t="s">
        <v>587</v>
      </c>
      <c r="J78" s="12" t="s">
        <v>214</v>
      </c>
      <c r="K78" s="12" t="s">
        <v>453</v>
      </c>
      <c r="L78" s="14">
        <v>5000</v>
      </c>
      <c r="M78" s="15">
        <v>0.114784</v>
      </c>
      <c r="N78" s="15">
        <f>C78/L78</f>
        <v>30.2</v>
      </c>
      <c r="O78" s="14"/>
      <c r="P78" s="21">
        <v>0</v>
      </c>
      <c r="Q78" s="11">
        <v>0</v>
      </c>
      <c r="R78" s="11">
        <v>0</v>
      </c>
      <c r="S78" s="11">
        <v>0</v>
      </c>
      <c r="T78" s="21">
        <v>0</v>
      </c>
    </row>
    <row r="79" spans="1:20" s="12" customFormat="1" ht="15.9" customHeight="1" x14ac:dyDescent="0.25">
      <c r="A79" s="9">
        <v>44397</v>
      </c>
      <c r="B79" s="25">
        <v>153686</v>
      </c>
      <c r="C79" s="11">
        <v>145000</v>
      </c>
      <c r="D79" s="26" t="s">
        <v>377</v>
      </c>
      <c r="E79" s="12" t="s">
        <v>367</v>
      </c>
      <c r="F79" s="24" t="s">
        <v>285</v>
      </c>
      <c r="G79" s="12" t="s">
        <v>1112</v>
      </c>
      <c r="H79" s="13" t="s">
        <v>1101</v>
      </c>
      <c r="I79" s="12" t="s">
        <v>587</v>
      </c>
      <c r="J79" s="12" t="s">
        <v>214</v>
      </c>
      <c r="K79" s="12" t="s">
        <v>378</v>
      </c>
      <c r="L79" s="14">
        <v>5000</v>
      </c>
      <c r="M79" s="15">
        <v>0.115</v>
      </c>
      <c r="N79" s="15">
        <f>C79/L79</f>
        <v>29</v>
      </c>
      <c r="O79" s="14"/>
      <c r="P79" s="21">
        <v>0</v>
      </c>
      <c r="Q79" s="11">
        <v>0</v>
      </c>
      <c r="R79" s="11">
        <v>0</v>
      </c>
      <c r="S79" s="11">
        <v>0</v>
      </c>
      <c r="T79" s="21">
        <v>0</v>
      </c>
    </row>
    <row r="80" spans="1:20" s="12" customFormat="1" ht="15.9" customHeight="1" x14ac:dyDescent="0.25">
      <c r="A80" s="9">
        <v>44391</v>
      </c>
      <c r="B80" s="25">
        <v>153669</v>
      </c>
      <c r="C80" s="11">
        <v>145000</v>
      </c>
      <c r="D80" s="26" t="s">
        <v>379</v>
      </c>
      <c r="E80" s="12" t="s">
        <v>367</v>
      </c>
      <c r="F80" s="18" t="s">
        <v>285</v>
      </c>
      <c r="G80" s="12" t="s">
        <v>372</v>
      </c>
      <c r="H80" s="13" t="s">
        <v>1099</v>
      </c>
      <c r="I80" s="24" t="s">
        <v>1287</v>
      </c>
      <c r="J80" s="12" t="s">
        <v>753</v>
      </c>
      <c r="K80" s="12" t="s">
        <v>784</v>
      </c>
      <c r="L80" s="14">
        <f>M80*43560</f>
        <v>448668.00000000006</v>
      </c>
      <c r="M80" s="15">
        <v>10.3</v>
      </c>
      <c r="N80" s="15">
        <f>C80/L80</f>
        <v>0.32317883156365057</v>
      </c>
      <c r="O80" s="14">
        <f>C80/M80</f>
        <v>14077.669902912621</v>
      </c>
      <c r="P80" s="21">
        <v>0</v>
      </c>
      <c r="Q80" s="11">
        <v>0</v>
      </c>
      <c r="R80" s="11">
        <v>0</v>
      </c>
      <c r="S80" s="11">
        <v>0</v>
      </c>
      <c r="T80" s="21">
        <v>0</v>
      </c>
    </row>
    <row r="81" spans="1:20" s="12" customFormat="1" ht="15.9" customHeight="1" x14ac:dyDescent="0.25">
      <c r="A81" s="9">
        <v>44384</v>
      </c>
      <c r="B81" s="25">
        <v>153658</v>
      </c>
      <c r="C81" s="11">
        <v>125000</v>
      </c>
      <c r="D81" s="26" t="s">
        <v>157</v>
      </c>
      <c r="E81" s="12" t="s">
        <v>367</v>
      </c>
      <c r="F81" s="18" t="s">
        <v>285</v>
      </c>
      <c r="G81" s="12" t="s">
        <v>1112</v>
      </c>
      <c r="H81" s="13" t="s">
        <v>1101</v>
      </c>
      <c r="I81" s="18" t="s">
        <v>584</v>
      </c>
      <c r="J81" s="12" t="s">
        <v>432</v>
      </c>
      <c r="K81" s="12" t="s">
        <v>762</v>
      </c>
      <c r="L81" s="14">
        <v>5000</v>
      </c>
      <c r="M81" s="15">
        <v>0.114784</v>
      </c>
      <c r="N81" s="15">
        <f>C81/L81</f>
        <v>25</v>
      </c>
      <c r="O81" s="14"/>
      <c r="P81" s="21">
        <v>0</v>
      </c>
      <c r="Q81" s="11">
        <v>0</v>
      </c>
      <c r="R81" s="11">
        <v>0</v>
      </c>
      <c r="S81" s="11">
        <v>0</v>
      </c>
      <c r="T81" s="21">
        <v>0</v>
      </c>
    </row>
    <row r="82" spans="1:20" s="12" customFormat="1" ht="15.9" customHeight="1" x14ac:dyDescent="0.25">
      <c r="A82" s="9">
        <v>44383</v>
      </c>
      <c r="B82" s="10">
        <v>153662</v>
      </c>
      <c r="C82" s="11">
        <v>5000</v>
      </c>
      <c r="D82" s="12" t="s">
        <v>399</v>
      </c>
      <c r="E82" s="12" t="s">
        <v>367</v>
      </c>
      <c r="F82" s="12" t="s">
        <v>285</v>
      </c>
      <c r="G82" s="12" t="s">
        <v>372</v>
      </c>
      <c r="H82" s="13" t="s">
        <v>1099</v>
      </c>
      <c r="I82" s="12" t="s">
        <v>1288</v>
      </c>
      <c r="J82" s="12" t="s">
        <v>751</v>
      </c>
      <c r="K82" s="12" t="s">
        <v>887</v>
      </c>
      <c r="L82" s="14">
        <v>213705</v>
      </c>
      <c r="M82" s="15">
        <v>8.7149999999999999</v>
      </c>
      <c r="N82" s="15">
        <f>C82/L82</f>
        <v>2.3396738494653846E-2</v>
      </c>
      <c r="O82" s="14">
        <f>C82/M82</f>
        <v>573.72346528973037</v>
      </c>
      <c r="P82" s="21">
        <v>0</v>
      </c>
      <c r="Q82" s="11">
        <v>0</v>
      </c>
      <c r="R82" s="11">
        <v>0</v>
      </c>
      <c r="S82" s="11">
        <v>0</v>
      </c>
      <c r="T82" s="21">
        <v>0</v>
      </c>
    </row>
    <row r="83" spans="1:20" s="12" customFormat="1" ht="15.9" customHeight="1" x14ac:dyDescent="0.25">
      <c r="A83" s="9">
        <v>44377</v>
      </c>
      <c r="B83" s="25">
        <v>153649</v>
      </c>
      <c r="C83" s="11">
        <v>825000</v>
      </c>
      <c r="D83" s="26" t="s">
        <v>289</v>
      </c>
      <c r="E83" s="12" t="s">
        <v>368</v>
      </c>
      <c r="F83" s="12" t="s">
        <v>286</v>
      </c>
      <c r="G83" s="12" t="s">
        <v>364</v>
      </c>
      <c r="H83" s="13" t="s">
        <v>1101</v>
      </c>
      <c r="I83" s="12" t="s">
        <v>1026</v>
      </c>
      <c r="J83" s="12" t="s">
        <v>741</v>
      </c>
      <c r="K83" s="12" t="s">
        <v>800</v>
      </c>
      <c r="L83" s="14">
        <f>M83*43560</f>
        <v>7499.9865599999994</v>
      </c>
      <c r="M83" s="15">
        <v>0.172176</v>
      </c>
      <c r="N83" s="15" t="s">
        <v>1108</v>
      </c>
      <c r="O83" s="14" t="s">
        <v>1108</v>
      </c>
      <c r="P83" s="20">
        <v>1898</v>
      </c>
      <c r="Q83" s="11">
        <v>4062</v>
      </c>
      <c r="R83" s="22">
        <v>10</v>
      </c>
      <c r="S83" s="22">
        <v>9</v>
      </c>
      <c r="T83" s="16" t="s">
        <v>413</v>
      </c>
    </row>
    <row r="84" spans="1:20" s="12" customFormat="1" ht="15.9" customHeight="1" x14ac:dyDescent="0.25">
      <c r="A84" s="9">
        <v>44372</v>
      </c>
      <c r="B84" s="25">
        <v>153647</v>
      </c>
      <c r="C84" s="11">
        <v>300000</v>
      </c>
      <c r="D84" s="26" t="s">
        <v>356</v>
      </c>
      <c r="E84" s="12" t="s">
        <v>367</v>
      </c>
      <c r="F84" s="12" t="s">
        <v>285</v>
      </c>
      <c r="G84" s="12" t="s">
        <v>1112</v>
      </c>
      <c r="H84" s="13" t="s">
        <v>1101</v>
      </c>
      <c r="I84" s="12" t="s">
        <v>581</v>
      </c>
      <c r="J84" s="12" t="s">
        <v>533</v>
      </c>
      <c r="K84" s="12" t="s">
        <v>474</v>
      </c>
      <c r="L84" s="14">
        <f>M84*43560</f>
        <v>379407.60000000003</v>
      </c>
      <c r="M84" s="15">
        <v>8.7100000000000009</v>
      </c>
      <c r="N84" s="15">
        <f>C84/L84</f>
        <v>0.79070635379997656</v>
      </c>
      <c r="O84" s="14">
        <f>C84/M84</f>
        <v>34443.16877152698</v>
      </c>
      <c r="P84" s="21">
        <v>0</v>
      </c>
      <c r="Q84" s="11">
        <v>0</v>
      </c>
      <c r="R84" s="11">
        <v>0</v>
      </c>
      <c r="S84" s="11">
        <v>0</v>
      </c>
      <c r="T84" s="21">
        <v>0</v>
      </c>
    </row>
    <row r="85" spans="1:20" s="12" customFormat="1" ht="15.9" customHeight="1" x14ac:dyDescent="0.25">
      <c r="A85" s="9">
        <v>44368</v>
      </c>
      <c r="B85" s="25">
        <v>153634</v>
      </c>
      <c r="C85" s="11">
        <v>20000</v>
      </c>
      <c r="D85" s="26" t="s">
        <v>287</v>
      </c>
      <c r="E85" s="12" t="s">
        <v>367</v>
      </c>
      <c r="F85" s="12" t="s">
        <v>285</v>
      </c>
      <c r="G85" s="12" t="s">
        <v>1122</v>
      </c>
      <c r="H85" s="13" t="s">
        <v>1099</v>
      </c>
      <c r="I85" s="12" t="s">
        <v>1289</v>
      </c>
      <c r="J85" s="12" t="s">
        <v>288</v>
      </c>
      <c r="K85" s="12" t="s">
        <v>883</v>
      </c>
      <c r="L85" s="14">
        <f>M85*43560</f>
        <v>69463.694520000005</v>
      </c>
      <c r="M85" s="15">
        <v>1.5946670000000001</v>
      </c>
      <c r="N85" s="15">
        <f>C85/L85</f>
        <v>0.28792018821057086</v>
      </c>
      <c r="O85" s="14">
        <f>C85/M85</f>
        <v>12541.803398452466</v>
      </c>
      <c r="P85" s="21">
        <v>0</v>
      </c>
      <c r="Q85" s="11">
        <v>0</v>
      </c>
      <c r="R85" s="11">
        <v>0</v>
      </c>
      <c r="S85" s="11">
        <v>0</v>
      </c>
      <c r="T85" s="21">
        <v>0</v>
      </c>
    </row>
    <row r="86" spans="1:20" s="12" customFormat="1" ht="15.9" customHeight="1" x14ac:dyDescent="0.25">
      <c r="A86" s="9">
        <v>44364</v>
      </c>
      <c r="B86" s="25">
        <v>153630</v>
      </c>
      <c r="C86" s="11">
        <v>77000</v>
      </c>
      <c r="D86" s="26" t="s">
        <v>156</v>
      </c>
      <c r="E86" s="12" t="s">
        <v>367</v>
      </c>
      <c r="F86" s="12" t="s">
        <v>285</v>
      </c>
      <c r="G86" s="12" t="s">
        <v>1112</v>
      </c>
      <c r="H86" s="13" t="s">
        <v>1101</v>
      </c>
      <c r="I86" s="12" t="s">
        <v>553</v>
      </c>
      <c r="J86" s="12" t="s">
        <v>432</v>
      </c>
      <c r="K86" s="12" t="s">
        <v>466</v>
      </c>
      <c r="L86" s="14">
        <f>M86*43560</f>
        <v>4999.9910399999999</v>
      </c>
      <c r="M86" s="15">
        <v>0.114784</v>
      </c>
      <c r="N86" s="15">
        <f>C86/L86</f>
        <v>15.400027596849453</v>
      </c>
      <c r="O86" s="14"/>
      <c r="P86" s="21">
        <v>0</v>
      </c>
      <c r="Q86" s="11">
        <v>0</v>
      </c>
      <c r="R86" s="11">
        <v>0</v>
      </c>
      <c r="S86" s="11">
        <v>0</v>
      </c>
      <c r="T86" s="21">
        <v>0</v>
      </c>
    </row>
    <row r="87" spans="1:20" s="12" customFormat="1" ht="15.9" customHeight="1" x14ac:dyDescent="0.25">
      <c r="A87" s="9">
        <v>44361</v>
      </c>
      <c r="B87" s="10">
        <v>153624</v>
      </c>
      <c r="C87" s="11">
        <v>91000</v>
      </c>
      <c r="D87" s="12" t="s">
        <v>398</v>
      </c>
      <c r="E87" s="12" t="s">
        <v>367</v>
      </c>
      <c r="F87" s="12" t="s">
        <v>285</v>
      </c>
      <c r="G87" s="12" t="s">
        <v>1112</v>
      </c>
      <c r="H87" s="13" t="s">
        <v>1101</v>
      </c>
      <c r="I87" s="12" t="s">
        <v>594</v>
      </c>
      <c r="J87" s="12" t="s">
        <v>530</v>
      </c>
      <c r="K87" s="12" t="s">
        <v>465</v>
      </c>
      <c r="L87" s="14">
        <v>6167</v>
      </c>
      <c r="M87" s="15">
        <v>0.14199999999999999</v>
      </c>
      <c r="N87" s="15">
        <f>C87/L87</f>
        <v>14.755959137343927</v>
      </c>
      <c r="O87" s="14"/>
      <c r="P87" s="21">
        <v>0</v>
      </c>
      <c r="Q87" s="11">
        <v>0</v>
      </c>
      <c r="R87" s="11">
        <v>0</v>
      </c>
      <c r="S87" s="11">
        <v>0</v>
      </c>
      <c r="T87" s="21">
        <v>0</v>
      </c>
    </row>
    <row r="88" spans="1:20" s="12" customFormat="1" ht="15.9" customHeight="1" x14ac:dyDescent="0.25">
      <c r="A88" s="9">
        <v>44358</v>
      </c>
      <c r="B88" s="25">
        <v>153618</v>
      </c>
      <c r="C88" s="11">
        <v>85000</v>
      </c>
      <c r="D88" s="26" t="s">
        <v>283</v>
      </c>
      <c r="E88" s="12" t="s">
        <v>367</v>
      </c>
      <c r="F88" s="12" t="s">
        <v>285</v>
      </c>
      <c r="G88" s="12" t="s">
        <v>1112</v>
      </c>
      <c r="H88" s="13" t="s">
        <v>1101</v>
      </c>
      <c r="I88" s="12" t="s">
        <v>560</v>
      </c>
      <c r="J88" s="12" t="s">
        <v>502</v>
      </c>
      <c r="K88" s="12" t="s">
        <v>457</v>
      </c>
      <c r="L88" s="14">
        <f>M88*43560</f>
        <v>4999.9910399999999</v>
      </c>
      <c r="M88" s="15">
        <v>0.114784</v>
      </c>
      <c r="N88" s="15">
        <f>C88/L88</f>
        <v>17.000030464054593</v>
      </c>
      <c r="O88" s="14"/>
      <c r="P88" s="21">
        <v>0</v>
      </c>
      <c r="Q88" s="11">
        <v>0</v>
      </c>
      <c r="R88" s="11">
        <v>0</v>
      </c>
      <c r="S88" s="11">
        <v>0</v>
      </c>
      <c r="T88" s="21">
        <v>0</v>
      </c>
    </row>
    <row r="89" spans="1:20" s="12" customFormat="1" ht="15.9" customHeight="1" x14ac:dyDescent="0.25">
      <c r="A89" s="9">
        <v>44357</v>
      </c>
      <c r="B89" s="25">
        <v>153623</v>
      </c>
      <c r="C89" s="11">
        <v>70000</v>
      </c>
      <c r="D89" s="26" t="s">
        <v>282</v>
      </c>
      <c r="E89" s="12" t="s">
        <v>367</v>
      </c>
      <c r="F89" s="12" t="s">
        <v>285</v>
      </c>
      <c r="G89" s="12" t="s">
        <v>372</v>
      </c>
      <c r="H89" s="13" t="s">
        <v>1099</v>
      </c>
      <c r="I89" s="12" t="s">
        <v>1290</v>
      </c>
      <c r="J89" s="12" t="s">
        <v>281</v>
      </c>
      <c r="K89" s="12" t="s">
        <v>779</v>
      </c>
      <c r="L89" s="14">
        <f>M89*43560</f>
        <v>688248</v>
      </c>
      <c r="M89" s="15">
        <v>15.8</v>
      </c>
      <c r="N89" s="15">
        <f>C89/L89</f>
        <v>0.10170752403203497</v>
      </c>
      <c r="O89" s="14">
        <f>C89/M89</f>
        <v>4430.3797468354433</v>
      </c>
      <c r="P89" s="21">
        <v>0</v>
      </c>
      <c r="Q89" s="11">
        <v>0</v>
      </c>
      <c r="R89" s="11">
        <v>0</v>
      </c>
      <c r="S89" s="11">
        <v>0</v>
      </c>
      <c r="T89" s="21">
        <v>0</v>
      </c>
    </row>
    <row r="90" spans="1:20" s="12" customFormat="1" ht="15.9" customHeight="1" x14ac:dyDescent="0.25">
      <c r="A90" s="9">
        <v>44354</v>
      </c>
      <c r="B90" s="25">
        <v>153610</v>
      </c>
      <c r="C90" s="11">
        <v>395000</v>
      </c>
      <c r="D90" s="26" t="s">
        <v>1161</v>
      </c>
      <c r="E90" s="12" t="s">
        <v>367</v>
      </c>
      <c r="F90" s="12" t="s">
        <v>285</v>
      </c>
      <c r="G90" s="12" t="s">
        <v>1114</v>
      </c>
      <c r="H90" s="13" t="s">
        <v>1100</v>
      </c>
      <c r="I90" s="12" t="s">
        <v>994</v>
      </c>
      <c r="J90" s="12" t="s">
        <v>1283</v>
      </c>
      <c r="K90" s="12" t="s">
        <v>1162</v>
      </c>
      <c r="L90" s="14">
        <f>M90*43560</f>
        <v>242585.63999999998</v>
      </c>
      <c r="M90" s="15">
        <v>5.569</v>
      </c>
      <c r="N90" s="15">
        <f>C90/L90</f>
        <v>1.6282909408817439</v>
      </c>
      <c r="O90" s="14">
        <f>C90/M90</f>
        <v>70928.353384808768</v>
      </c>
      <c r="P90" s="21">
        <v>0</v>
      </c>
      <c r="Q90" s="11">
        <v>0</v>
      </c>
      <c r="R90" s="11">
        <v>0</v>
      </c>
      <c r="S90" s="11">
        <v>0</v>
      </c>
      <c r="T90" s="21">
        <v>0</v>
      </c>
    </row>
    <row r="91" spans="1:20" s="12" customFormat="1" ht="15.9" customHeight="1" x14ac:dyDescent="0.25">
      <c r="A91" s="9">
        <v>44349</v>
      </c>
      <c r="B91" s="25">
        <v>153600</v>
      </c>
      <c r="C91" s="11">
        <v>850000</v>
      </c>
      <c r="D91" s="26" t="s">
        <v>355</v>
      </c>
      <c r="E91" s="12" t="s">
        <v>368</v>
      </c>
      <c r="F91" s="12" t="s">
        <v>286</v>
      </c>
      <c r="G91" s="12" t="s">
        <v>386</v>
      </c>
      <c r="H91" s="13" t="s">
        <v>1101</v>
      </c>
      <c r="I91" s="12" t="s">
        <v>933</v>
      </c>
      <c r="J91" s="12" t="s">
        <v>631</v>
      </c>
      <c r="K91" s="12" t="s">
        <v>119</v>
      </c>
      <c r="L91" s="14">
        <f>M91*43560</f>
        <v>4939.3555200000001</v>
      </c>
      <c r="M91" s="15">
        <v>0.11339200000000001</v>
      </c>
      <c r="N91" s="15" t="s">
        <v>1108</v>
      </c>
      <c r="O91" s="14" t="s">
        <v>1108</v>
      </c>
      <c r="P91" s="20">
        <v>1906</v>
      </c>
      <c r="Q91" s="11">
        <v>4500</v>
      </c>
      <c r="R91" s="22">
        <v>1</v>
      </c>
      <c r="S91" s="22">
        <v>1</v>
      </c>
      <c r="T91" s="16" t="s">
        <v>413</v>
      </c>
    </row>
    <row r="92" spans="1:20" s="12" customFormat="1" ht="15.9" customHeight="1" x14ac:dyDescent="0.25">
      <c r="A92" s="9">
        <v>44348</v>
      </c>
      <c r="B92" s="25">
        <v>153594</v>
      </c>
      <c r="C92" s="11">
        <v>292000</v>
      </c>
      <c r="D92" s="26" t="s">
        <v>55</v>
      </c>
      <c r="E92" s="12" t="s">
        <v>368</v>
      </c>
      <c r="F92" s="12" t="s">
        <v>286</v>
      </c>
      <c r="G92" s="12" t="s">
        <v>366</v>
      </c>
      <c r="H92" s="13" t="s">
        <v>1100</v>
      </c>
      <c r="I92" s="12" t="s">
        <v>1037</v>
      </c>
      <c r="J92" s="12" t="s">
        <v>633</v>
      </c>
      <c r="K92" s="12" t="s">
        <v>769</v>
      </c>
      <c r="L92" s="14">
        <v>0</v>
      </c>
      <c r="M92" s="15">
        <v>0</v>
      </c>
      <c r="N92" s="15" t="s">
        <v>1108</v>
      </c>
      <c r="O92" s="14" t="s">
        <v>1108</v>
      </c>
      <c r="P92" s="20">
        <v>1983</v>
      </c>
      <c r="Q92" s="11">
        <v>1110</v>
      </c>
      <c r="R92" s="22">
        <v>2</v>
      </c>
      <c r="S92" s="22">
        <v>2</v>
      </c>
      <c r="T92" s="16" t="s">
        <v>1095</v>
      </c>
    </row>
    <row r="93" spans="1:20" s="12" customFormat="1" ht="15.9" customHeight="1" x14ac:dyDescent="0.25">
      <c r="A93" s="9">
        <v>44348</v>
      </c>
      <c r="B93" s="10">
        <v>153589</v>
      </c>
      <c r="C93" s="11">
        <v>75000</v>
      </c>
      <c r="D93" s="12" t="s">
        <v>1091</v>
      </c>
      <c r="E93" s="12" t="s">
        <v>367</v>
      </c>
      <c r="F93" s="12" t="s">
        <v>285</v>
      </c>
      <c r="G93" s="12" t="s">
        <v>1112</v>
      </c>
      <c r="H93" s="13" t="s">
        <v>1099</v>
      </c>
      <c r="I93" s="12" t="s">
        <v>1092</v>
      </c>
      <c r="J93" s="12" t="s">
        <v>397</v>
      </c>
      <c r="K93" s="12" t="s">
        <v>852</v>
      </c>
      <c r="L93" s="14">
        <v>21639</v>
      </c>
      <c r="M93" s="15">
        <v>0.497</v>
      </c>
      <c r="N93" s="15">
        <f>C93/L93</f>
        <v>3.4659642312491337</v>
      </c>
      <c r="O93" s="14"/>
      <c r="P93" s="21">
        <v>0</v>
      </c>
      <c r="Q93" s="11">
        <v>0</v>
      </c>
      <c r="R93" s="11">
        <v>0</v>
      </c>
      <c r="S93" s="11">
        <v>0</v>
      </c>
      <c r="T93" s="21">
        <v>0</v>
      </c>
    </row>
    <row r="94" spans="1:20" s="12" customFormat="1" ht="15.9" customHeight="1" x14ac:dyDescent="0.25">
      <c r="A94" s="9">
        <v>44348</v>
      </c>
      <c r="B94" s="25">
        <v>153587</v>
      </c>
      <c r="C94" s="11">
        <v>405000</v>
      </c>
      <c r="D94" s="26" t="s">
        <v>91</v>
      </c>
      <c r="E94" s="12" t="s">
        <v>365</v>
      </c>
      <c r="F94" s="12" t="s">
        <v>286</v>
      </c>
      <c r="G94" s="12" t="s">
        <v>1109</v>
      </c>
      <c r="H94" s="13" t="s">
        <v>1101</v>
      </c>
      <c r="I94" s="12" t="s">
        <v>1025</v>
      </c>
      <c r="J94" s="12" t="s">
        <v>647</v>
      </c>
      <c r="K94" s="12" t="s">
        <v>831</v>
      </c>
      <c r="L94" s="14">
        <f>M94*43560</f>
        <v>9999.9820799999998</v>
      </c>
      <c r="M94" s="15">
        <v>0.22956799999999999</v>
      </c>
      <c r="N94" s="15" t="s">
        <v>1108</v>
      </c>
      <c r="O94" s="14" t="s">
        <v>1108</v>
      </c>
      <c r="P94" s="20">
        <v>1933</v>
      </c>
      <c r="Q94" s="11">
        <v>1449</v>
      </c>
      <c r="R94" s="22">
        <v>3</v>
      </c>
      <c r="S94" s="22">
        <v>2</v>
      </c>
      <c r="T94" s="16" t="s">
        <v>413</v>
      </c>
    </row>
    <row r="95" spans="1:20" s="12" customFormat="1" ht="15.9" customHeight="1" x14ac:dyDescent="0.25">
      <c r="A95" s="9">
        <v>44343</v>
      </c>
      <c r="B95" s="25">
        <v>153582</v>
      </c>
      <c r="C95" s="11">
        <v>310000</v>
      </c>
      <c r="D95" s="26" t="s">
        <v>65</v>
      </c>
      <c r="E95" s="12" t="s">
        <v>365</v>
      </c>
      <c r="F95" s="12" t="s">
        <v>286</v>
      </c>
      <c r="G95" s="12" t="s">
        <v>1109</v>
      </c>
      <c r="H95" s="13" t="s">
        <v>1101</v>
      </c>
      <c r="I95" s="12" t="s">
        <v>941</v>
      </c>
      <c r="J95" s="12" t="s">
        <v>697</v>
      </c>
      <c r="K95" s="12" t="s">
        <v>878</v>
      </c>
      <c r="L95" s="14">
        <f>M95*43560</f>
        <v>4999.9910399999999</v>
      </c>
      <c r="M95" s="15">
        <v>0.114784</v>
      </c>
      <c r="N95" s="15" t="s">
        <v>1108</v>
      </c>
      <c r="O95" s="14" t="s">
        <v>1108</v>
      </c>
      <c r="P95" s="20">
        <v>1904</v>
      </c>
      <c r="Q95" s="11">
        <v>1855</v>
      </c>
      <c r="R95" s="22">
        <v>2</v>
      </c>
      <c r="S95" s="22">
        <v>1</v>
      </c>
      <c r="T95" s="16" t="s">
        <v>419</v>
      </c>
    </row>
    <row r="96" spans="1:20" s="12" customFormat="1" ht="15.9" customHeight="1" x14ac:dyDescent="0.25">
      <c r="A96" s="9">
        <v>44343</v>
      </c>
      <c r="B96" s="25">
        <v>153581</v>
      </c>
      <c r="C96" s="11">
        <v>80000</v>
      </c>
      <c r="D96" s="26" t="s">
        <v>279</v>
      </c>
      <c r="E96" s="12" t="s">
        <v>367</v>
      </c>
      <c r="F96" s="12" t="s">
        <v>285</v>
      </c>
      <c r="G96" s="12" t="s">
        <v>372</v>
      </c>
      <c r="H96" s="13" t="s">
        <v>1099</v>
      </c>
      <c r="I96" s="12" t="s">
        <v>1291</v>
      </c>
      <c r="J96" s="12" t="s">
        <v>685</v>
      </c>
      <c r="K96" s="12" t="s">
        <v>278</v>
      </c>
      <c r="L96" s="14">
        <f>M96*43560</f>
        <v>359979.83999999997</v>
      </c>
      <c r="M96" s="15">
        <v>8.2639999999999993</v>
      </c>
      <c r="N96" s="15">
        <f>C96/L96</f>
        <v>0.2222346673635946</v>
      </c>
      <c r="O96" s="14">
        <f>C96/M96</f>
        <v>9680.5421103581812</v>
      </c>
      <c r="P96" s="21">
        <v>0</v>
      </c>
      <c r="Q96" s="11">
        <v>0</v>
      </c>
      <c r="R96" s="11">
        <v>0</v>
      </c>
      <c r="S96" s="11">
        <v>0</v>
      </c>
      <c r="T96" s="21">
        <v>0</v>
      </c>
    </row>
    <row r="97" spans="1:20" s="12" customFormat="1" ht="15.9" customHeight="1" x14ac:dyDescent="0.25">
      <c r="A97" s="9">
        <v>44343</v>
      </c>
      <c r="B97" s="25">
        <v>153579</v>
      </c>
      <c r="C97" s="11">
        <v>130000</v>
      </c>
      <c r="D97" s="26" t="s">
        <v>280</v>
      </c>
      <c r="E97" s="12" t="s">
        <v>367</v>
      </c>
      <c r="F97" s="12" t="s">
        <v>285</v>
      </c>
      <c r="G97" s="12" t="s">
        <v>1112</v>
      </c>
      <c r="H97" s="13" t="s">
        <v>1101</v>
      </c>
      <c r="I97" s="12" t="s">
        <v>539</v>
      </c>
      <c r="J97" s="12" t="s">
        <v>214</v>
      </c>
      <c r="K97" s="12" t="s">
        <v>476</v>
      </c>
      <c r="L97" s="14">
        <f>M97*43560</f>
        <v>5009.4000000000005</v>
      </c>
      <c r="M97" s="15">
        <v>0.115</v>
      </c>
      <c r="N97" s="15">
        <f>C97/L97</f>
        <v>25.951211721962707</v>
      </c>
      <c r="O97" s="14"/>
      <c r="P97" s="21">
        <v>0</v>
      </c>
      <c r="Q97" s="11">
        <v>0</v>
      </c>
      <c r="R97" s="11">
        <v>0</v>
      </c>
      <c r="S97" s="11">
        <v>0</v>
      </c>
      <c r="T97" s="21">
        <v>0</v>
      </c>
    </row>
    <row r="98" spans="1:20" s="12" customFormat="1" ht="15.9" customHeight="1" x14ac:dyDescent="0.25">
      <c r="A98" s="9">
        <v>44342</v>
      </c>
      <c r="B98" s="25">
        <v>153593</v>
      </c>
      <c r="C98" s="11">
        <v>125000</v>
      </c>
      <c r="D98" s="26" t="s">
        <v>353</v>
      </c>
      <c r="E98" s="12" t="s">
        <v>367</v>
      </c>
      <c r="F98" s="12" t="s">
        <v>285</v>
      </c>
      <c r="G98" s="12" t="s">
        <v>1112</v>
      </c>
      <c r="H98" s="13" t="s">
        <v>1101</v>
      </c>
      <c r="I98" s="12" t="s">
        <v>549</v>
      </c>
      <c r="J98" s="12" t="s">
        <v>493</v>
      </c>
      <c r="K98" s="12" t="s">
        <v>354</v>
      </c>
      <c r="L98" s="14">
        <f>M98*43560</f>
        <v>26894.989439999998</v>
      </c>
      <c r="M98" s="15">
        <v>0.61742399999999997</v>
      </c>
      <c r="N98" s="15">
        <f>C98/L98</f>
        <v>4.6477058590732065</v>
      </c>
      <c r="O98" s="14"/>
      <c r="P98" s="21">
        <v>0</v>
      </c>
      <c r="Q98" s="11">
        <v>0</v>
      </c>
      <c r="R98" s="11">
        <v>0</v>
      </c>
      <c r="S98" s="11">
        <v>0</v>
      </c>
      <c r="T98" s="21">
        <v>0</v>
      </c>
    </row>
    <row r="99" spans="1:20" s="12" customFormat="1" ht="15.9" customHeight="1" x14ac:dyDescent="0.25">
      <c r="A99" s="9">
        <v>44337</v>
      </c>
      <c r="B99" s="25">
        <v>153567</v>
      </c>
      <c r="C99" s="11">
        <v>165000</v>
      </c>
      <c r="D99" s="26" t="s">
        <v>16</v>
      </c>
      <c r="E99" s="12" t="s">
        <v>365</v>
      </c>
      <c r="F99" s="12" t="s">
        <v>286</v>
      </c>
      <c r="G99" s="12" t="s">
        <v>1109</v>
      </c>
      <c r="H99" s="13" t="s">
        <v>1101</v>
      </c>
      <c r="I99" s="12" t="s">
        <v>937</v>
      </c>
      <c r="J99" s="12" t="s">
        <v>733</v>
      </c>
      <c r="K99" s="12" t="s">
        <v>759</v>
      </c>
      <c r="L99" s="14">
        <f>M99*43560</f>
        <v>2799.9932400000002</v>
      </c>
      <c r="M99" s="15">
        <v>6.4279000000000003E-2</v>
      </c>
      <c r="N99" s="15" t="s">
        <v>1108</v>
      </c>
      <c r="O99" s="14" t="s">
        <v>1108</v>
      </c>
      <c r="P99" s="20">
        <v>1903</v>
      </c>
      <c r="Q99" s="11">
        <v>1041</v>
      </c>
      <c r="R99" s="22">
        <v>3</v>
      </c>
      <c r="S99" s="22">
        <v>1</v>
      </c>
      <c r="T99" s="16" t="s">
        <v>419</v>
      </c>
    </row>
    <row r="100" spans="1:20" s="12" customFormat="1" ht="15.9" customHeight="1" x14ac:dyDescent="0.25">
      <c r="A100" s="9">
        <v>44335</v>
      </c>
      <c r="B100" s="25">
        <v>153564</v>
      </c>
      <c r="C100" s="11">
        <v>75000</v>
      </c>
      <c r="D100" s="26" t="s">
        <v>275</v>
      </c>
      <c r="E100" s="12" t="s">
        <v>367</v>
      </c>
      <c r="F100" s="12" t="s">
        <v>285</v>
      </c>
      <c r="G100" s="12" t="s">
        <v>372</v>
      </c>
      <c r="H100" s="13" t="s">
        <v>1099</v>
      </c>
      <c r="I100" s="12" t="s">
        <v>1104</v>
      </c>
      <c r="J100" s="12" t="s">
        <v>628</v>
      </c>
      <c r="K100" s="12" t="s">
        <v>274</v>
      </c>
      <c r="L100" s="14">
        <f>M100*43560</f>
        <v>222591.6</v>
      </c>
      <c r="M100" s="15">
        <v>5.1100000000000003</v>
      </c>
      <c r="N100" s="15">
        <f>C100/L100</f>
        <v>0.33693993843433445</v>
      </c>
      <c r="O100" s="14">
        <f>C100/M100</f>
        <v>14677.103718199607</v>
      </c>
      <c r="P100" s="21">
        <v>0</v>
      </c>
      <c r="Q100" s="11">
        <v>0</v>
      </c>
      <c r="R100" s="11">
        <v>0</v>
      </c>
      <c r="S100" s="11">
        <v>0</v>
      </c>
      <c r="T100" s="21">
        <v>0</v>
      </c>
    </row>
    <row r="101" spans="1:20" s="12" customFormat="1" ht="15.9" customHeight="1" x14ac:dyDescent="0.25">
      <c r="A101" s="9">
        <v>44335</v>
      </c>
      <c r="B101" s="25">
        <v>153562</v>
      </c>
      <c r="C101" s="11">
        <v>170000</v>
      </c>
      <c r="D101" s="26" t="s">
        <v>277</v>
      </c>
      <c r="E101" s="12" t="s">
        <v>367</v>
      </c>
      <c r="F101" s="12" t="s">
        <v>285</v>
      </c>
      <c r="G101" s="18" t="s">
        <v>1114</v>
      </c>
      <c r="H101" s="13" t="s">
        <v>1100</v>
      </c>
      <c r="I101" s="12" t="s">
        <v>997</v>
      </c>
      <c r="J101" s="12" t="s">
        <v>732</v>
      </c>
      <c r="K101" s="12" t="s">
        <v>814</v>
      </c>
      <c r="L101" s="14">
        <f>M101*43560</f>
        <v>87991.2</v>
      </c>
      <c r="M101" s="15">
        <v>2.02</v>
      </c>
      <c r="N101" s="15">
        <f>C101/L101</f>
        <v>1.9320113829564776</v>
      </c>
      <c r="O101" s="14">
        <f>C101/M101</f>
        <v>84158.415841584152</v>
      </c>
      <c r="P101" s="21">
        <v>0</v>
      </c>
      <c r="Q101" s="11">
        <v>0</v>
      </c>
      <c r="R101" s="11">
        <v>0</v>
      </c>
      <c r="S101" s="11">
        <v>0</v>
      </c>
      <c r="T101" s="21">
        <v>0</v>
      </c>
    </row>
    <row r="102" spans="1:20" s="12" customFormat="1" ht="15.9" customHeight="1" x14ac:dyDescent="0.25">
      <c r="A102" s="9">
        <v>44335</v>
      </c>
      <c r="B102" s="25">
        <v>153556</v>
      </c>
      <c r="C102" s="11">
        <v>399000</v>
      </c>
      <c r="D102" s="26" t="s">
        <v>89</v>
      </c>
      <c r="E102" s="12" t="s">
        <v>365</v>
      </c>
      <c r="F102" s="12" t="s">
        <v>286</v>
      </c>
      <c r="G102" s="18" t="s">
        <v>371</v>
      </c>
      <c r="H102" s="13" t="s">
        <v>1101</v>
      </c>
      <c r="I102" s="12" t="s">
        <v>1013</v>
      </c>
      <c r="J102" s="12" t="s">
        <v>712</v>
      </c>
      <c r="K102" s="12" t="s">
        <v>816</v>
      </c>
      <c r="L102" s="14">
        <f>M102*43560</f>
        <v>4999.9910399999999</v>
      </c>
      <c r="M102" s="15">
        <v>0.114784</v>
      </c>
      <c r="N102" s="15" t="s">
        <v>1108</v>
      </c>
      <c r="O102" s="14" t="s">
        <v>1108</v>
      </c>
      <c r="P102" s="20">
        <v>1970</v>
      </c>
      <c r="Q102" s="11">
        <v>1800</v>
      </c>
      <c r="R102" s="22">
        <v>3</v>
      </c>
      <c r="S102" s="22">
        <v>2</v>
      </c>
      <c r="T102" s="16" t="s">
        <v>421</v>
      </c>
    </row>
    <row r="103" spans="1:20" s="12" customFormat="1" ht="15.9" customHeight="1" x14ac:dyDescent="0.25">
      <c r="A103" s="9">
        <v>44335</v>
      </c>
      <c r="B103" s="25">
        <v>153553</v>
      </c>
      <c r="C103" s="11">
        <v>95000</v>
      </c>
      <c r="D103" s="26" t="s">
        <v>276</v>
      </c>
      <c r="E103" s="12" t="s">
        <v>367</v>
      </c>
      <c r="F103" s="18" t="s">
        <v>285</v>
      </c>
      <c r="G103" s="12" t="s">
        <v>1112</v>
      </c>
      <c r="H103" s="13" t="s">
        <v>1101</v>
      </c>
      <c r="I103" s="18" t="s">
        <v>574</v>
      </c>
      <c r="J103" s="12" t="s">
        <v>522</v>
      </c>
      <c r="K103" s="12" t="s">
        <v>482</v>
      </c>
      <c r="L103" s="14">
        <f>M103*43560</f>
        <v>7499.9865599999994</v>
      </c>
      <c r="M103" s="15">
        <v>0.172176</v>
      </c>
      <c r="N103" s="15">
        <f>C103/L103</f>
        <v>12.66668936537401</v>
      </c>
      <c r="O103" s="14"/>
      <c r="P103" s="21">
        <v>0</v>
      </c>
      <c r="Q103" s="11">
        <v>0</v>
      </c>
      <c r="R103" s="11">
        <v>0</v>
      </c>
      <c r="S103" s="11">
        <v>0</v>
      </c>
      <c r="T103" s="21">
        <v>0</v>
      </c>
    </row>
    <row r="104" spans="1:20" s="12" customFormat="1" ht="15.9" customHeight="1" x14ac:dyDescent="0.25">
      <c r="A104" s="9">
        <v>44333</v>
      </c>
      <c r="B104" s="25">
        <v>153542</v>
      </c>
      <c r="C104" s="11">
        <v>328000</v>
      </c>
      <c r="D104" s="26" t="s">
        <v>72</v>
      </c>
      <c r="E104" s="12" t="s">
        <v>365</v>
      </c>
      <c r="F104" s="12" t="s">
        <v>286</v>
      </c>
      <c r="G104" s="18" t="s">
        <v>1117</v>
      </c>
      <c r="H104" s="13" t="s">
        <v>1101</v>
      </c>
      <c r="I104" s="12" t="s">
        <v>952</v>
      </c>
      <c r="J104" s="12" t="s">
        <v>625</v>
      </c>
      <c r="K104" s="12" t="s">
        <v>764</v>
      </c>
      <c r="L104" s="14">
        <f>M104*43560</f>
        <v>9999.9820799999998</v>
      </c>
      <c r="M104" s="15">
        <v>0.22956799999999999</v>
      </c>
      <c r="N104" s="15" t="s">
        <v>1108</v>
      </c>
      <c r="O104" s="14" t="s">
        <v>1108</v>
      </c>
      <c r="P104" s="20">
        <v>1994</v>
      </c>
      <c r="Q104" s="11">
        <v>924</v>
      </c>
      <c r="R104" s="22">
        <v>2</v>
      </c>
      <c r="S104" s="22">
        <v>1</v>
      </c>
      <c r="T104" s="16" t="s">
        <v>420</v>
      </c>
    </row>
    <row r="105" spans="1:20" s="12" customFormat="1" ht="15.9" customHeight="1" x14ac:dyDescent="0.25">
      <c r="A105" s="9">
        <v>44330</v>
      </c>
      <c r="B105" s="25">
        <v>153548</v>
      </c>
      <c r="C105" s="11">
        <v>825000</v>
      </c>
      <c r="D105" s="26" t="s">
        <v>273</v>
      </c>
      <c r="E105" s="12" t="s">
        <v>367</v>
      </c>
      <c r="F105" s="18" t="s">
        <v>285</v>
      </c>
      <c r="G105" s="12" t="s">
        <v>1112</v>
      </c>
      <c r="H105" s="13" t="s">
        <v>1100</v>
      </c>
      <c r="I105" s="18" t="s">
        <v>985</v>
      </c>
      <c r="J105" s="12" t="s">
        <v>722</v>
      </c>
      <c r="K105" s="12" t="s">
        <v>272</v>
      </c>
      <c r="L105" s="14">
        <f>M105*43560</f>
        <v>1638727.2</v>
      </c>
      <c r="M105" s="15">
        <v>37.619999999999997</v>
      </c>
      <c r="N105" s="15">
        <f>C105/L105</f>
        <v>0.50343949865480964</v>
      </c>
      <c r="O105" s="14">
        <f>C105/M105</f>
        <v>21929.824561403511</v>
      </c>
      <c r="P105" s="21">
        <v>0</v>
      </c>
      <c r="Q105" s="11">
        <v>0</v>
      </c>
      <c r="R105" s="11">
        <v>0</v>
      </c>
      <c r="S105" s="11">
        <v>0</v>
      </c>
      <c r="T105" s="21">
        <v>0</v>
      </c>
    </row>
    <row r="106" spans="1:20" s="12" customFormat="1" ht="15.9" customHeight="1" x14ac:dyDescent="0.25">
      <c r="A106" s="9">
        <v>44329</v>
      </c>
      <c r="B106" s="25">
        <v>153528</v>
      </c>
      <c r="C106" s="11">
        <v>130000</v>
      </c>
      <c r="D106" s="26" t="s">
        <v>270</v>
      </c>
      <c r="E106" s="12" t="s">
        <v>367</v>
      </c>
      <c r="F106" s="12" t="s">
        <v>285</v>
      </c>
      <c r="G106" s="12" t="s">
        <v>1112</v>
      </c>
      <c r="H106" s="13" t="s">
        <v>1101</v>
      </c>
      <c r="I106" s="12" t="s">
        <v>540</v>
      </c>
      <c r="J106" s="12" t="s">
        <v>214</v>
      </c>
      <c r="K106" s="12" t="s">
        <v>441</v>
      </c>
      <c r="L106" s="14">
        <f>M106*43560</f>
        <v>4999.9910399999999</v>
      </c>
      <c r="M106" s="15">
        <v>0.114784</v>
      </c>
      <c r="N106" s="15">
        <f>C106/L106</f>
        <v>26.000046592083493</v>
      </c>
      <c r="O106" s="14"/>
      <c r="P106" s="21">
        <v>0</v>
      </c>
      <c r="Q106" s="11">
        <v>0</v>
      </c>
      <c r="R106" s="11">
        <v>0</v>
      </c>
      <c r="S106" s="11">
        <v>0</v>
      </c>
      <c r="T106" s="21">
        <v>0</v>
      </c>
    </row>
    <row r="107" spans="1:20" s="12" customFormat="1" ht="15.9" customHeight="1" x14ac:dyDescent="0.25">
      <c r="A107" s="9">
        <v>44329</v>
      </c>
      <c r="B107" s="25">
        <v>153527</v>
      </c>
      <c r="C107" s="11">
        <v>130000</v>
      </c>
      <c r="D107" s="26" t="s">
        <v>271</v>
      </c>
      <c r="E107" s="12" t="s">
        <v>367</v>
      </c>
      <c r="F107" s="12" t="s">
        <v>285</v>
      </c>
      <c r="G107" s="12" t="s">
        <v>1112</v>
      </c>
      <c r="H107" s="13" t="s">
        <v>1101</v>
      </c>
      <c r="I107" s="12" t="s">
        <v>540</v>
      </c>
      <c r="J107" s="12" t="s">
        <v>214</v>
      </c>
      <c r="K107" s="12" t="s">
        <v>455</v>
      </c>
      <c r="L107" s="14">
        <f>M107*43560</f>
        <v>4999.9910399999999</v>
      </c>
      <c r="M107" s="15">
        <v>0.114784</v>
      </c>
      <c r="N107" s="15">
        <f>C107/L107</f>
        <v>26.000046592083493</v>
      </c>
      <c r="O107" s="14"/>
      <c r="P107" s="21">
        <v>0</v>
      </c>
      <c r="Q107" s="11">
        <v>0</v>
      </c>
      <c r="R107" s="11">
        <v>0</v>
      </c>
      <c r="S107" s="11">
        <v>0</v>
      </c>
      <c r="T107" s="21">
        <v>0</v>
      </c>
    </row>
    <row r="108" spans="1:20" s="12" customFormat="1" ht="15.9" customHeight="1" x14ac:dyDescent="0.25">
      <c r="A108" s="9">
        <v>44327</v>
      </c>
      <c r="B108" s="25">
        <v>153533</v>
      </c>
      <c r="C108" s="11">
        <v>1708950</v>
      </c>
      <c r="D108" s="26" t="s">
        <v>126</v>
      </c>
      <c r="E108" s="12" t="s">
        <v>365</v>
      </c>
      <c r="F108" s="12" t="s">
        <v>286</v>
      </c>
      <c r="G108" s="12" t="s">
        <v>1109</v>
      </c>
      <c r="H108" s="13" t="s">
        <v>1099</v>
      </c>
      <c r="I108" s="12" t="s">
        <v>993</v>
      </c>
      <c r="J108" s="12" t="s">
        <v>605</v>
      </c>
      <c r="K108" s="12" t="s">
        <v>893</v>
      </c>
      <c r="L108" s="14">
        <f>M108*43560</f>
        <v>1800770.4000000001</v>
      </c>
      <c r="M108" s="15">
        <v>41.34</v>
      </c>
      <c r="N108" s="15" t="s">
        <v>1108</v>
      </c>
      <c r="O108" s="14" t="s">
        <v>1108</v>
      </c>
      <c r="P108" s="20">
        <v>1993</v>
      </c>
      <c r="Q108" s="11">
        <v>3884</v>
      </c>
      <c r="R108" s="22">
        <v>2</v>
      </c>
      <c r="S108" s="22">
        <v>2</v>
      </c>
      <c r="T108" s="16" t="s">
        <v>413</v>
      </c>
    </row>
    <row r="109" spans="1:20" s="12" customFormat="1" ht="15.9" customHeight="1" x14ac:dyDescent="0.25">
      <c r="A109" s="9">
        <v>44327</v>
      </c>
      <c r="B109" s="25">
        <v>153521</v>
      </c>
      <c r="C109" s="11">
        <v>60000</v>
      </c>
      <c r="D109" s="26" t="s">
        <v>159</v>
      </c>
      <c r="E109" s="12" t="s">
        <v>367</v>
      </c>
      <c r="F109" s="12" t="s">
        <v>285</v>
      </c>
      <c r="G109" s="18" t="s">
        <v>1114</v>
      </c>
      <c r="H109" s="13" t="s">
        <v>1099</v>
      </c>
      <c r="I109" s="12" t="s">
        <v>956</v>
      </c>
      <c r="J109" s="12" t="s">
        <v>638</v>
      </c>
      <c r="K109" s="12" t="s">
        <v>481</v>
      </c>
      <c r="L109" s="14">
        <f>M109*43560</f>
        <v>11472.005160000001</v>
      </c>
      <c r="M109" s="15">
        <v>0.26336100000000001</v>
      </c>
      <c r="N109" s="15">
        <f>C109/L109</f>
        <v>5.2301231705512929</v>
      </c>
      <c r="O109" s="14"/>
      <c r="P109" s="21">
        <v>0</v>
      </c>
      <c r="Q109" s="11">
        <v>0</v>
      </c>
      <c r="R109" s="11">
        <v>0</v>
      </c>
      <c r="S109" s="11">
        <v>0</v>
      </c>
      <c r="T109" s="21">
        <v>0</v>
      </c>
    </row>
    <row r="110" spans="1:20" s="12" customFormat="1" ht="15.9" customHeight="1" x14ac:dyDescent="0.25">
      <c r="A110" s="9">
        <v>44323</v>
      </c>
      <c r="B110" s="25">
        <v>153525</v>
      </c>
      <c r="C110" s="11">
        <v>1700000</v>
      </c>
      <c r="D110" s="26" t="s">
        <v>125</v>
      </c>
      <c r="E110" s="12" t="s">
        <v>365</v>
      </c>
      <c r="F110" s="12" t="s">
        <v>286</v>
      </c>
      <c r="G110" s="12" t="s">
        <v>1109</v>
      </c>
      <c r="H110" s="13" t="s">
        <v>1100</v>
      </c>
      <c r="I110" s="12" t="s">
        <v>994</v>
      </c>
      <c r="J110" s="12" t="s">
        <v>667</v>
      </c>
      <c r="K110" s="12" t="s">
        <v>886</v>
      </c>
      <c r="L110" s="14">
        <f>M110*43560</f>
        <v>213051.96</v>
      </c>
      <c r="M110" s="15">
        <v>4.891</v>
      </c>
      <c r="N110" s="15" t="s">
        <v>1108</v>
      </c>
      <c r="O110" s="14" t="s">
        <v>1108</v>
      </c>
      <c r="P110" s="20">
        <v>2002</v>
      </c>
      <c r="Q110" s="11">
        <v>4581</v>
      </c>
      <c r="R110" s="22">
        <v>6</v>
      </c>
      <c r="S110" s="22">
        <v>6</v>
      </c>
      <c r="T110" s="16" t="s">
        <v>422</v>
      </c>
    </row>
    <row r="111" spans="1:20" s="12" customFormat="1" ht="15.9" customHeight="1" x14ac:dyDescent="0.25">
      <c r="A111" s="9">
        <v>44321</v>
      </c>
      <c r="B111" s="25">
        <v>153519</v>
      </c>
      <c r="C111" s="11">
        <v>28000</v>
      </c>
      <c r="D111" s="26" t="s">
        <v>154</v>
      </c>
      <c r="E111" s="12" t="s">
        <v>367</v>
      </c>
      <c r="F111" s="12" t="s">
        <v>285</v>
      </c>
      <c r="G111" s="12" t="s">
        <v>1112</v>
      </c>
      <c r="H111" s="13" t="s">
        <v>1101</v>
      </c>
      <c r="I111" s="12" t="s">
        <v>557</v>
      </c>
      <c r="J111" s="12" t="s">
        <v>429</v>
      </c>
      <c r="K111" s="12" t="s">
        <v>267</v>
      </c>
      <c r="L111" s="14">
        <f>M111*43560</f>
        <v>24999.998760000002</v>
      </c>
      <c r="M111" s="15">
        <v>0.57392100000000001</v>
      </c>
      <c r="N111" s="15">
        <f>C111/L111</f>
        <v>1.1200000555520027</v>
      </c>
      <c r="O111" s="14"/>
      <c r="P111" s="21">
        <v>0</v>
      </c>
      <c r="Q111" s="11">
        <v>0</v>
      </c>
      <c r="R111" s="11">
        <v>0</v>
      </c>
      <c r="S111" s="11">
        <v>0</v>
      </c>
      <c r="T111" s="21">
        <v>0</v>
      </c>
    </row>
    <row r="112" spans="1:20" s="12" customFormat="1" ht="15.9" customHeight="1" x14ac:dyDescent="0.25">
      <c r="A112" s="9">
        <v>44321</v>
      </c>
      <c r="B112" s="25">
        <v>153510</v>
      </c>
      <c r="C112" s="11">
        <v>245000</v>
      </c>
      <c r="D112" s="26" t="s">
        <v>269</v>
      </c>
      <c r="E112" s="12" t="s">
        <v>367</v>
      </c>
      <c r="F112" s="12" t="s">
        <v>285</v>
      </c>
      <c r="G112" s="12" t="s">
        <v>1112</v>
      </c>
      <c r="H112" s="13" t="s">
        <v>1101</v>
      </c>
      <c r="I112" s="12" t="s">
        <v>542</v>
      </c>
      <c r="J112" s="12" t="s">
        <v>214</v>
      </c>
      <c r="K112" s="12" t="s">
        <v>268</v>
      </c>
      <c r="L112" s="14">
        <f>M112*43560</f>
        <v>22500.003240000002</v>
      </c>
      <c r="M112" s="15">
        <v>0.51652900000000002</v>
      </c>
      <c r="N112" s="15">
        <f>C112/L112</f>
        <v>10.888887320889113</v>
      </c>
      <c r="O112" s="14"/>
      <c r="P112" s="21">
        <v>0</v>
      </c>
      <c r="Q112" s="11">
        <v>0</v>
      </c>
      <c r="R112" s="11">
        <v>0</v>
      </c>
      <c r="S112" s="11">
        <v>0</v>
      </c>
      <c r="T112" s="21">
        <v>0</v>
      </c>
    </row>
    <row r="113" spans="1:20" s="12" customFormat="1" ht="15.9" customHeight="1" x14ac:dyDescent="0.25">
      <c r="A113" s="9">
        <v>44320</v>
      </c>
      <c r="B113" s="25">
        <v>153512</v>
      </c>
      <c r="C113" s="11">
        <v>154900</v>
      </c>
      <c r="D113" s="26" t="s">
        <v>266</v>
      </c>
      <c r="E113" s="12" t="s">
        <v>367</v>
      </c>
      <c r="F113" s="12" t="s">
        <v>285</v>
      </c>
      <c r="G113" s="12" t="s">
        <v>372</v>
      </c>
      <c r="H113" s="13" t="s">
        <v>1099</v>
      </c>
      <c r="I113" s="12" t="s">
        <v>983</v>
      </c>
      <c r="J113" s="12" t="s">
        <v>132</v>
      </c>
      <c r="K113" s="12" t="s">
        <v>873</v>
      </c>
      <c r="L113" s="14">
        <f>M113*43560</f>
        <v>208216.80000000002</v>
      </c>
      <c r="M113" s="15">
        <v>4.78</v>
      </c>
      <c r="N113" s="15">
        <f>C113/L113</f>
        <v>0.743936128112621</v>
      </c>
      <c r="O113" s="14">
        <f>C113/M113</f>
        <v>32405.857740585772</v>
      </c>
      <c r="P113" s="21">
        <v>0</v>
      </c>
      <c r="Q113" s="11">
        <v>0</v>
      </c>
      <c r="R113" s="11">
        <v>0</v>
      </c>
      <c r="S113" s="11">
        <v>0</v>
      </c>
      <c r="T113" s="21">
        <v>0</v>
      </c>
    </row>
    <row r="114" spans="1:20" s="12" customFormat="1" ht="15.9" customHeight="1" x14ac:dyDescent="0.25">
      <c r="A114" s="9">
        <v>44319</v>
      </c>
      <c r="B114" s="25">
        <v>153508</v>
      </c>
      <c r="C114" s="11">
        <v>431000</v>
      </c>
      <c r="D114" s="26" t="s">
        <v>95</v>
      </c>
      <c r="E114" s="12" t="s">
        <v>368</v>
      </c>
      <c r="F114" s="12" t="s">
        <v>286</v>
      </c>
      <c r="G114" s="12" t="s">
        <v>366</v>
      </c>
      <c r="H114" s="13" t="s">
        <v>1100</v>
      </c>
      <c r="I114" s="12" t="s">
        <v>1065</v>
      </c>
      <c r="J114" s="12" t="s">
        <v>731</v>
      </c>
      <c r="K114" s="12" t="s">
        <v>879</v>
      </c>
      <c r="L114" s="14">
        <v>0</v>
      </c>
      <c r="M114" s="15">
        <v>0</v>
      </c>
      <c r="N114" s="15" t="s">
        <v>1108</v>
      </c>
      <c r="O114" s="14" t="s">
        <v>1108</v>
      </c>
      <c r="P114" s="20">
        <v>1982</v>
      </c>
      <c r="Q114" s="11">
        <v>1680</v>
      </c>
      <c r="R114" s="22">
        <v>3</v>
      </c>
      <c r="S114" s="22">
        <v>3</v>
      </c>
      <c r="T114" s="16" t="s">
        <v>1095</v>
      </c>
    </row>
    <row r="115" spans="1:20" s="12" customFormat="1" ht="15.9" customHeight="1" x14ac:dyDescent="0.25">
      <c r="A115" s="9">
        <v>44316</v>
      </c>
      <c r="B115" s="25">
        <v>153513</v>
      </c>
      <c r="C115" s="11">
        <v>385000</v>
      </c>
      <c r="D115" s="26" t="s">
        <v>85</v>
      </c>
      <c r="E115" s="12" t="s">
        <v>365</v>
      </c>
      <c r="F115" s="12" t="s">
        <v>286</v>
      </c>
      <c r="G115" s="18" t="s">
        <v>389</v>
      </c>
      <c r="H115" s="13" t="s">
        <v>1101</v>
      </c>
      <c r="I115" s="12" t="s">
        <v>967</v>
      </c>
      <c r="J115" s="12" t="s">
        <v>481</v>
      </c>
      <c r="K115" s="12" t="s">
        <v>834</v>
      </c>
      <c r="L115" s="14">
        <f>M115*43560</f>
        <v>2374.9783200000002</v>
      </c>
      <c r="M115" s="15">
        <v>5.4522000000000001E-2</v>
      </c>
      <c r="N115" s="15" t="s">
        <v>1108</v>
      </c>
      <c r="O115" s="14" t="s">
        <v>1108</v>
      </c>
      <c r="P115" s="20">
        <v>2003</v>
      </c>
      <c r="Q115" s="11">
        <v>1558</v>
      </c>
      <c r="R115" s="22">
        <v>3</v>
      </c>
      <c r="S115" s="22">
        <v>2</v>
      </c>
      <c r="T115" s="16" t="s">
        <v>414</v>
      </c>
    </row>
    <row r="116" spans="1:20" s="12" customFormat="1" ht="15.9" customHeight="1" x14ac:dyDescent="0.25">
      <c r="A116" s="9">
        <v>44316</v>
      </c>
      <c r="B116" s="25">
        <v>153504</v>
      </c>
      <c r="C116" s="11">
        <v>315000</v>
      </c>
      <c r="D116" s="26" t="s">
        <v>67</v>
      </c>
      <c r="E116" s="12" t="s">
        <v>368</v>
      </c>
      <c r="F116" s="12" t="s">
        <v>286</v>
      </c>
      <c r="G116" s="12" t="s">
        <v>366</v>
      </c>
      <c r="H116" s="13" t="s">
        <v>1100</v>
      </c>
      <c r="I116" s="12" t="s">
        <v>1066</v>
      </c>
      <c r="J116" s="12" t="s">
        <v>646</v>
      </c>
      <c r="K116" s="12" t="s">
        <v>891</v>
      </c>
      <c r="L116" s="14">
        <v>0</v>
      </c>
      <c r="M116" s="15">
        <v>0</v>
      </c>
      <c r="N116" s="15" t="s">
        <v>1108</v>
      </c>
      <c r="O116" s="14" t="s">
        <v>1108</v>
      </c>
      <c r="P116" s="20">
        <v>1982</v>
      </c>
      <c r="Q116" s="11">
        <v>1680</v>
      </c>
      <c r="R116" s="22">
        <v>3</v>
      </c>
      <c r="S116" s="22">
        <v>3</v>
      </c>
      <c r="T116" s="16" t="s">
        <v>1095</v>
      </c>
    </row>
    <row r="117" spans="1:20" s="12" customFormat="1" ht="15.9" customHeight="1" x14ac:dyDescent="0.25">
      <c r="A117" s="9">
        <v>44309</v>
      </c>
      <c r="B117" s="25">
        <v>153486</v>
      </c>
      <c r="C117" s="11">
        <v>70000</v>
      </c>
      <c r="D117" s="26" t="s">
        <v>265</v>
      </c>
      <c r="E117" s="12" t="s">
        <v>367</v>
      </c>
      <c r="F117" s="12" t="s">
        <v>285</v>
      </c>
      <c r="G117" s="12" t="s">
        <v>1112</v>
      </c>
      <c r="H117" s="13" t="s">
        <v>1101</v>
      </c>
      <c r="I117" s="12" t="s">
        <v>554</v>
      </c>
      <c r="J117" s="12" t="s">
        <v>496</v>
      </c>
      <c r="K117" s="12" t="s">
        <v>486</v>
      </c>
      <c r="L117" s="14">
        <f>M117*43560</f>
        <v>4999.9910399999999</v>
      </c>
      <c r="M117" s="15">
        <v>0.114784</v>
      </c>
      <c r="N117" s="15">
        <f>C117/L117</f>
        <v>14.000025088044959</v>
      </c>
      <c r="O117" s="14"/>
      <c r="P117" s="21">
        <v>0</v>
      </c>
      <c r="Q117" s="11">
        <v>0</v>
      </c>
      <c r="R117" s="11">
        <v>0</v>
      </c>
      <c r="S117" s="11">
        <v>0</v>
      </c>
      <c r="T117" s="21">
        <v>0</v>
      </c>
    </row>
    <row r="118" spans="1:20" s="12" customFormat="1" ht="15.9" customHeight="1" x14ac:dyDescent="0.25">
      <c r="A118" s="9">
        <v>44307</v>
      </c>
      <c r="B118" s="25">
        <v>153516</v>
      </c>
      <c r="C118" s="11">
        <v>5000</v>
      </c>
      <c r="D118" s="26" t="s">
        <v>352</v>
      </c>
      <c r="E118" s="12" t="s">
        <v>365</v>
      </c>
      <c r="F118" s="12" t="s">
        <v>286</v>
      </c>
      <c r="G118" s="12" t="s">
        <v>1115</v>
      </c>
      <c r="H118" s="13" t="s">
        <v>1101</v>
      </c>
      <c r="I118" s="12" t="s">
        <v>1033</v>
      </c>
      <c r="J118" s="12" t="s">
        <v>735</v>
      </c>
      <c r="K118" s="12" t="s">
        <v>919</v>
      </c>
      <c r="L118" s="14">
        <v>0</v>
      </c>
      <c r="M118" s="15">
        <v>0</v>
      </c>
      <c r="N118" s="15" t="s">
        <v>1108</v>
      </c>
      <c r="O118" s="14" t="s">
        <v>1108</v>
      </c>
      <c r="P118" s="20">
        <v>1981</v>
      </c>
      <c r="Q118" s="11">
        <v>1050</v>
      </c>
      <c r="R118" s="22">
        <v>1</v>
      </c>
      <c r="S118" s="22">
        <v>1</v>
      </c>
      <c r="T118" s="16" t="s">
        <v>421</v>
      </c>
    </row>
    <row r="119" spans="1:20" s="12" customFormat="1" ht="15.9" customHeight="1" x14ac:dyDescent="0.25">
      <c r="A119" s="9">
        <v>44306</v>
      </c>
      <c r="B119" s="25">
        <v>153497</v>
      </c>
      <c r="C119" s="11">
        <v>125000</v>
      </c>
      <c r="D119" s="26" t="s">
        <v>167</v>
      </c>
      <c r="E119" s="12" t="s">
        <v>367</v>
      </c>
      <c r="F119" s="18" t="s">
        <v>285</v>
      </c>
      <c r="G119" s="18" t="s">
        <v>1114</v>
      </c>
      <c r="H119" s="13" t="s">
        <v>1100</v>
      </c>
      <c r="I119" s="18" t="s">
        <v>1029</v>
      </c>
      <c r="J119" s="12" t="s">
        <v>688</v>
      </c>
      <c r="K119" s="12" t="s">
        <v>799</v>
      </c>
      <c r="L119" s="14">
        <f>M119*43560</f>
        <v>39552.480000000003</v>
      </c>
      <c r="M119" s="15">
        <v>0.90800000000000003</v>
      </c>
      <c r="N119" s="15">
        <f>C119/L119</f>
        <v>3.1603580862691794</v>
      </c>
      <c r="O119" s="14"/>
      <c r="P119" s="21">
        <v>0</v>
      </c>
      <c r="Q119" s="11">
        <v>0</v>
      </c>
      <c r="R119" s="11">
        <v>0</v>
      </c>
      <c r="S119" s="11">
        <v>0</v>
      </c>
      <c r="T119" s="21">
        <v>0</v>
      </c>
    </row>
    <row r="120" spans="1:20" s="12" customFormat="1" ht="15.9" customHeight="1" x14ac:dyDescent="0.25">
      <c r="A120" s="9">
        <v>44305</v>
      </c>
      <c r="B120" s="25">
        <v>153483</v>
      </c>
      <c r="C120" s="11">
        <v>115000</v>
      </c>
      <c r="D120" s="26" t="s">
        <v>264</v>
      </c>
      <c r="E120" s="12" t="s">
        <v>367</v>
      </c>
      <c r="F120" s="12" t="s">
        <v>285</v>
      </c>
      <c r="G120" s="12" t="s">
        <v>1112</v>
      </c>
      <c r="H120" s="13" t="s">
        <v>1101</v>
      </c>
      <c r="I120" s="12" t="s">
        <v>539</v>
      </c>
      <c r="J120" s="12" t="s">
        <v>494</v>
      </c>
      <c r="K120" s="12" t="s">
        <v>460</v>
      </c>
      <c r="L120" s="14">
        <f>M120*43560</f>
        <v>4750.0002000000004</v>
      </c>
      <c r="M120" s="15">
        <v>0.109045</v>
      </c>
      <c r="N120" s="15">
        <f>C120/L120</f>
        <v>24.210525296398934</v>
      </c>
      <c r="O120" s="14"/>
      <c r="P120" s="21">
        <v>0</v>
      </c>
      <c r="Q120" s="11">
        <v>0</v>
      </c>
      <c r="R120" s="11">
        <v>0</v>
      </c>
      <c r="S120" s="11">
        <v>0</v>
      </c>
      <c r="T120" s="21">
        <v>0</v>
      </c>
    </row>
    <row r="121" spans="1:20" s="12" customFormat="1" ht="15.9" customHeight="1" x14ac:dyDescent="0.25">
      <c r="A121" s="9">
        <v>44305</v>
      </c>
      <c r="B121" s="25">
        <v>153481</v>
      </c>
      <c r="C121" s="11">
        <v>125000</v>
      </c>
      <c r="D121" s="26" t="s">
        <v>6</v>
      </c>
      <c r="E121" s="12" t="s">
        <v>367</v>
      </c>
      <c r="F121" s="12" t="s">
        <v>286</v>
      </c>
      <c r="G121" s="12" t="s">
        <v>1119</v>
      </c>
      <c r="H121" s="13" t="s">
        <v>1101</v>
      </c>
      <c r="I121" s="12" t="s">
        <v>1014</v>
      </c>
      <c r="J121" s="12" t="s">
        <v>699</v>
      </c>
      <c r="K121" s="12" t="s">
        <v>884</v>
      </c>
      <c r="L121" s="14">
        <f>M121*43560</f>
        <v>4999.9910399999999</v>
      </c>
      <c r="M121" s="15">
        <v>0.114784</v>
      </c>
      <c r="N121" s="15" t="s">
        <v>1108</v>
      </c>
      <c r="O121" s="14" t="s">
        <v>1108</v>
      </c>
      <c r="P121" s="20">
        <v>1902</v>
      </c>
      <c r="Q121" s="11">
        <v>3000</v>
      </c>
      <c r="R121" s="22">
        <v>0</v>
      </c>
      <c r="S121" s="22">
        <v>0</v>
      </c>
      <c r="T121" s="16" t="s">
        <v>421</v>
      </c>
    </row>
    <row r="122" spans="1:20" s="12" customFormat="1" ht="15.9" customHeight="1" x14ac:dyDescent="0.25">
      <c r="A122" s="9">
        <v>44302</v>
      </c>
      <c r="B122" s="25">
        <v>153479</v>
      </c>
      <c r="C122" s="11">
        <v>60000</v>
      </c>
      <c r="D122" s="26" t="s">
        <v>263</v>
      </c>
      <c r="E122" s="12" t="s">
        <v>367</v>
      </c>
      <c r="F122" s="12" t="s">
        <v>285</v>
      </c>
      <c r="G122" s="12" t="s">
        <v>372</v>
      </c>
      <c r="H122" s="13" t="s">
        <v>1099</v>
      </c>
      <c r="I122" s="12" t="s">
        <v>1292</v>
      </c>
      <c r="J122" s="12" t="s">
        <v>611</v>
      </c>
      <c r="K122" s="12" t="s">
        <v>833</v>
      </c>
      <c r="L122" s="14">
        <f>M122*43560</f>
        <v>262666.8</v>
      </c>
      <c r="M122" s="15">
        <v>6.03</v>
      </c>
      <c r="N122" s="15">
        <f>C122/L122</f>
        <v>0.2284262799866599</v>
      </c>
      <c r="O122" s="14">
        <f>C122/M122</f>
        <v>9950.2487562189053</v>
      </c>
      <c r="P122" s="21">
        <v>0</v>
      </c>
      <c r="Q122" s="11">
        <v>0</v>
      </c>
      <c r="R122" s="11">
        <v>0</v>
      </c>
      <c r="S122" s="11">
        <v>0</v>
      </c>
      <c r="T122" s="21">
        <v>0</v>
      </c>
    </row>
    <row r="123" spans="1:20" s="12" customFormat="1" ht="15.9" customHeight="1" x14ac:dyDescent="0.25">
      <c r="A123" s="9">
        <v>44300</v>
      </c>
      <c r="B123" s="25">
        <v>153470</v>
      </c>
      <c r="C123" s="11">
        <v>242000</v>
      </c>
      <c r="D123" s="26" t="s">
        <v>39</v>
      </c>
      <c r="E123" s="12" t="s">
        <v>368</v>
      </c>
      <c r="F123" s="12" t="s">
        <v>286</v>
      </c>
      <c r="G123" s="12" t="s">
        <v>366</v>
      </c>
      <c r="H123" s="13" t="s">
        <v>1100</v>
      </c>
      <c r="I123" s="12" t="s">
        <v>1038</v>
      </c>
      <c r="J123" s="12" t="s">
        <v>721</v>
      </c>
      <c r="K123" s="12" t="s">
        <v>870</v>
      </c>
      <c r="L123" s="14">
        <v>0</v>
      </c>
      <c r="M123" s="15">
        <v>0</v>
      </c>
      <c r="N123" s="15" t="s">
        <v>1108</v>
      </c>
      <c r="O123" s="14" t="s">
        <v>1108</v>
      </c>
      <c r="P123" s="20">
        <v>1983</v>
      </c>
      <c r="Q123" s="11">
        <v>1110</v>
      </c>
      <c r="R123" s="22">
        <v>2</v>
      </c>
      <c r="S123" s="22">
        <v>2</v>
      </c>
      <c r="T123" s="16" t="s">
        <v>1095</v>
      </c>
    </row>
    <row r="124" spans="1:20" s="12" customFormat="1" ht="15.9" customHeight="1" x14ac:dyDescent="0.25">
      <c r="A124" s="9">
        <v>44300</v>
      </c>
      <c r="B124" s="25">
        <v>153466</v>
      </c>
      <c r="C124" s="11">
        <v>600000</v>
      </c>
      <c r="D124" s="26" t="s">
        <v>113</v>
      </c>
      <c r="E124" s="12" t="s">
        <v>368</v>
      </c>
      <c r="F124" s="12" t="s">
        <v>286</v>
      </c>
      <c r="G124" s="12" t="s">
        <v>386</v>
      </c>
      <c r="H124" s="13" t="s">
        <v>1101</v>
      </c>
      <c r="I124" s="12" t="s">
        <v>1027</v>
      </c>
      <c r="J124" s="12" t="s">
        <v>689</v>
      </c>
      <c r="K124" s="12" t="s">
        <v>865</v>
      </c>
      <c r="L124" s="14">
        <f>M124*43560</f>
        <v>7500.0301199999994</v>
      </c>
      <c r="M124" s="15">
        <v>0.172177</v>
      </c>
      <c r="N124" s="15" t="s">
        <v>1108</v>
      </c>
      <c r="O124" s="14" t="s">
        <v>1108</v>
      </c>
      <c r="P124" s="20">
        <v>1901</v>
      </c>
      <c r="Q124" s="11">
        <v>5258</v>
      </c>
      <c r="R124" s="22">
        <v>3</v>
      </c>
      <c r="S124" s="22">
        <v>2</v>
      </c>
      <c r="T124" s="16" t="s">
        <v>414</v>
      </c>
    </row>
    <row r="125" spans="1:20" s="12" customFormat="1" ht="15.9" customHeight="1" x14ac:dyDescent="0.25">
      <c r="A125" s="9">
        <v>44293</v>
      </c>
      <c r="B125" s="25">
        <v>153455</v>
      </c>
      <c r="C125" s="11">
        <v>109000</v>
      </c>
      <c r="D125" s="26" t="s">
        <v>262</v>
      </c>
      <c r="E125" s="12" t="s">
        <v>367</v>
      </c>
      <c r="F125" s="12" t="s">
        <v>285</v>
      </c>
      <c r="G125" s="12" t="s">
        <v>372</v>
      </c>
      <c r="H125" s="13" t="s">
        <v>1099</v>
      </c>
      <c r="I125" s="12" t="s">
        <v>1293</v>
      </c>
      <c r="J125" s="12" t="s">
        <v>694</v>
      </c>
      <c r="K125" s="12" t="s">
        <v>807</v>
      </c>
      <c r="L125" s="14">
        <f>M125*43560</f>
        <v>865319.39999999991</v>
      </c>
      <c r="M125" s="15">
        <v>19.864999999999998</v>
      </c>
      <c r="N125" s="15">
        <f>C125/L125</f>
        <v>0.12596504828159408</v>
      </c>
      <c r="O125" s="14">
        <f>C125/M125</f>
        <v>5487.0375031462372</v>
      </c>
      <c r="P125" s="21">
        <v>0</v>
      </c>
      <c r="Q125" s="11">
        <v>0</v>
      </c>
      <c r="R125" s="11">
        <v>0</v>
      </c>
      <c r="S125" s="11">
        <v>0</v>
      </c>
      <c r="T125" s="21">
        <v>0</v>
      </c>
    </row>
    <row r="126" spans="1:20" s="12" customFormat="1" ht="15.9" customHeight="1" x14ac:dyDescent="0.25">
      <c r="A126" s="9">
        <v>44293</v>
      </c>
      <c r="B126" s="25">
        <v>153447</v>
      </c>
      <c r="C126" s="11">
        <v>69000</v>
      </c>
      <c r="D126" s="26" t="s">
        <v>261</v>
      </c>
      <c r="E126" s="12" t="s">
        <v>367</v>
      </c>
      <c r="F126" s="12" t="s">
        <v>285</v>
      </c>
      <c r="G126" s="12" t="s">
        <v>1112</v>
      </c>
      <c r="H126" s="13" t="s">
        <v>1101</v>
      </c>
      <c r="I126" s="12" t="s">
        <v>559</v>
      </c>
      <c r="J126" s="12" t="s">
        <v>502</v>
      </c>
      <c r="K126" s="12" t="s">
        <v>452</v>
      </c>
      <c r="L126" s="14">
        <f>M126*43560</f>
        <v>4999.9910399999999</v>
      </c>
      <c r="M126" s="15">
        <v>0.114784</v>
      </c>
      <c r="N126" s="15">
        <f>C126/L126</f>
        <v>13.800024729644315</v>
      </c>
      <c r="O126" s="14"/>
      <c r="P126" s="21">
        <v>0</v>
      </c>
      <c r="Q126" s="11">
        <v>0</v>
      </c>
      <c r="R126" s="11">
        <v>0</v>
      </c>
      <c r="S126" s="11">
        <v>0</v>
      </c>
      <c r="T126" s="21">
        <v>0</v>
      </c>
    </row>
    <row r="127" spans="1:20" s="12" customFormat="1" ht="15.9" customHeight="1" x14ac:dyDescent="0.25">
      <c r="A127" s="9">
        <v>44286</v>
      </c>
      <c r="B127" s="25">
        <v>153433</v>
      </c>
      <c r="C127" s="11">
        <v>1300000</v>
      </c>
      <c r="D127" s="26" t="s">
        <v>124</v>
      </c>
      <c r="E127" s="12" t="s">
        <v>368</v>
      </c>
      <c r="F127" s="12" t="s">
        <v>286</v>
      </c>
      <c r="G127" s="12" t="s">
        <v>1118</v>
      </c>
      <c r="H127" s="13" t="s">
        <v>1101</v>
      </c>
      <c r="I127" s="12" t="s">
        <v>1022</v>
      </c>
      <c r="J127" s="12" t="s">
        <v>122</v>
      </c>
      <c r="K127" s="12" t="s">
        <v>123</v>
      </c>
      <c r="L127" s="14">
        <f>M127*43560</f>
        <v>4999.9910399999999</v>
      </c>
      <c r="M127" s="15">
        <v>0.114784</v>
      </c>
      <c r="N127" s="15" t="s">
        <v>1108</v>
      </c>
      <c r="O127" s="14" t="s">
        <v>1108</v>
      </c>
      <c r="P127" s="20">
        <v>2003</v>
      </c>
      <c r="Q127" s="11">
        <v>12098</v>
      </c>
      <c r="R127" s="22">
        <v>15</v>
      </c>
      <c r="S127" s="22">
        <v>17</v>
      </c>
      <c r="T127" s="16" t="s">
        <v>414</v>
      </c>
    </row>
    <row r="128" spans="1:20" s="12" customFormat="1" ht="15.9" customHeight="1" x14ac:dyDescent="0.25">
      <c r="A128" s="9">
        <v>44285</v>
      </c>
      <c r="B128" s="25">
        <v>153427</v>
      </c>
      <c r="C128" s="11">
        <v>175000</v>
      </c>
      <c r="D128" s="26" t="s">
        <v>18</v>
      </c>
      <c r="E128" s="12" t="s">
        <v>368</v>
      </c>
      <c r="F128" s="12" t="s">
        <v>286</v>
      </c>
      <c r="G128" s="12" t="s">
        <v>366</v>
      </c>
      <c r="H128" s="13" t="s">
        <v>1100</v>
      </c>
      <c r="I128" s="12" t="s">
        <v>1039</v>
      </c>
      <c r="J128" s="12" t="s">
        <v>648</v>
      </c>
      <c r="K128" s="12" t="s">
        <v>782</v>
      </c>
      <c r="L128" s="14">
        <v>0</v>
      </c>
      <c r="M128" s="15">
        <v>0</v>
      </c>
      <c r="N128" s="15" t="s">
        <v>1108</v>
      </c>
      <c r="O128" s="14" t="s">
        <v>1108</v>
      </c>
      <c r="P128" s="20">
        <v>1983</v>
      </c>
      <c r="Q128" s="11">
        <v>750</v>
      </c>
      <c r="R128" s="22">
        <v>1</v>
      </c>
      <c r="S128" s="22">
        <v>1</v>
      </c>
      <c r="T128" s="16" t="s">
        <v>1095</v>
      </c>
    </row>
    <row r="129" spans="1:20" s="12" customFormat="1" ht="15.9" customHeight="1" x14ac:dyDescent="0.25">
      <c r="A129" s="9">
        <v>44280</v>
      </c>
      <c r="B129" s="25">
        <v>153426</v>
      </c>
      <c r="C129" s="11">
        <v>158000</v>
      </c>
      <c r="D129" s="26" t="s">
        <v>15</v>
      </c>
      <c r="E129" s="12" t="s">
        <v>368</v>
      </c>
      <c r="F129" s="12" t="s">
        <v>286</v>
      </c>
      <c r="G129" s="12" t="s">
        <v>366</v>
      </c>
      <c r="H129" s="13" t="s">
        <v>1100</v>
      </c>
      <c r="I129" s="12" t="s">
        <v>1040</v>
      </c>
      <c r="J129" s="12" t="s">
        <v>730</v>
      </c>
      <c r="K129" s="12" t="s">
        <v>775</v>
      </c>
      <c r="L129" s="14">
        <v>0</v>
      </c>
      <c r="M129" s="15">
        <v>0</v>
      </c>
      <c r="N129" s="15" t="s">
        <v>1108</v>
      </c>
      <c r="O129" s="14" t="s">
        <v>1108</v>
      </c>
      <c r="P129" s="20">
        <v>1983</v>
      </c>
      <c r="Q129" s="11">
        <v>750</v>
      </c>
      <c r="R129" s="22">
        <v>1</v>
      </c>
      <c r="S129" s="22">
        <v>1</v>
      </c>
      <c r="T129" s="16" t="s">
        <v>1095</v>
      </c>
    </row>
    <row r="130" spans="1:20" s="12" customFormat="1" ht="15.9" customHeight="1" x14ac:dyDescent="0.25">
      <c r="A130" s="9">
        <v>44279</v>
      </c>
      <c r="B130" s="25">
        <v>153436</v>
      </c>
      <c r="C130" s="11">
        <v>385000</v>
      </c>
      <c r="D130" s="26" t="s">
        <v>84</v>
      </c>
      <c r="E130" s="12" t="s">
        <v>365</v>
      </c>
      <c r="F130" s="12" t="s">
        <v>286</v>
      </c>
      <c r="G130" s="12" t="s">
        <v>1109</v>
      </c>
      <c r="H130" s="13" t="s">
        <v>1101</v>
      </c>
      <c r="I130" s="12" t="s">
        <v>1011</v>
      </c>
      <c r="J130" s="12" t="s">
        <v>241</v>
      </c>
      <c r="K130" s="12" t="s">
        <v>813</v>
      </c>
      <c r="L130" s="14">
        <f>M130*43560</f>
        <v>7499.9865599999994</v>
      </c>
      <c r="M130" s="15">
        <v>0.172176</v>
      </c>
      <c r="N130" s="15" t="s">
        <v>1108</v>
      </c>
      <c r="O130" s="14" t="s">
        <v>1108</v>
      </c>
      <c r="P130" s="20">
        <v>1912</v>
      </c>
      <c r="Q130" s="11">
        <v>1897</v>
      </c>
      <c r="R130" s="22">
        <v>4</v>
      </c>
      <c r="S130" s="22">
        <v>2</v>
      </c>
      <c r="T130" s="16" t="s">
        <v>413</v>
      </c>
    </row>
    <row r="131" spans="1:20" s="12" customFormat="1" ht="15.9" customHeight="1" x14ac:dyDescent="0.25">
      <c r="A131" s="9">
        <v>44279</v>
      </c>
      <c r="B131" s="25">
        <v>153422</v>
      </c>
      <c r="C131" s="11">
        <v>480000</v>
      </c>
      <c r="D131" s="26" t="s">
        <v>101</v>
      </c>
      <c r="E131" s="12" t="s">
        <v>368</v>
      </c>
      <c r="F131" s="12" t="s">
        <v>286</v>
      </c>
      <c r="G131" s="12" t="s">
        <v>366</v>
      </c>
      <c r="H131" s="13" t="s">
        <v>1100</v>
      </c>
      <c r="I131" s="12" t="s">
        <v>1064</v>
      </c>
      <c r="J131" s="12" t="s">
        <v>619</v>
      </c>
      <c r="K131" s="12" t="s">
        <v>847</v>
      </c>
      <c r="L131" s="14">
        <v>0</v>
      </c>
      <c r="M131" s="15">
        <v>0</v>
      </c>
      <c r="N131" s="15" t="s">
        <v>1108</v>
      </c>
      <c r="O131" s="14" t="s">
        <v>1108</v>
      </c>
      <c r="P131" s="20">
        <v>1982</v>
      </c>
      <c r="Q131" s="11">
        <v>2220</v>
      </c>
      <c r="R131" s="22">
        <v>3</v>
      </c>
      <c r="S131" s="22">
        <v>3</v>
      </c>
      <c r="T131" s="16" t="s">
        <v>414</v>
      </c>
    </row>
    <row r="132" spans="1:20" s="12" customFormat="1" ht="15.9" customHeight="1" x14ac:dyDescent="0.25">
      <c r="A132" s="9">
        <v>44270</v>
      </c>
      <c r="B132" s="25">
        <v>153413</v>
      </c>
      <c r="C132" s="11">
        <v>188500</v>
      </c>
      <c r="D132" s="26" t="s">
        <v>25</v>
      </c>
      <c r="E132" s="12" t="s">
        <v>368</v>
      </c>
      <c r="F132" s="12" t="s">
        <v>286</v>
      </c>
      <c r="G132" s="12" t="s">
        <v>366</v>
      </c>
      <c r="H132" s="13" t="s">
        <v>1100</v>
      </c>
      <c r="I132" s="12" t="s">
        <v>1041</v>
      </c>
      <c r="J132" s="12" t="s">
        <v>736</v>
      </c>
      <c r="K132" s="12" t="s">
        <v>793</v>
      </c>
      <c r="L132" s="14">
        <v>0</v>
      </c>
      <c r="M132" s="15">
        <v>0</v>
      </c>
      <c r="N132" s="15" t="s">
        <v>1108</v>
      </c>
      <c r="O132" s="14" t="s">
        <v>1108</v>
      </c>
      <c r="P132" s="20">
        <v>1983</v>
      </c>
      <c r="Q132" s="11">
        <v>750</v>
      </c>
      <c r="R132" s="22">
        <v>1</v>
      </c>
      <c r="S132" s="22">
        <v>1</v>
      </c>
      <c r="T132" s="16" t="s">
        <v>1095</v>
      </c>
    </row>
    <row r="133" spans="1:20" s="12" customFormat="1" ht="15.9" customHeight="1" x14ac:dyDescent="0.25">
      <c r="A133" s="9">
        <v>44266</v>
      </c>
      <c r="B133" s="25">
        <v>153408</v>
      </c>
      <c r="C133" s="11">
        <v>50000</v>
      </c>
      <c r="D133" s="26" t="s">
        <v>260</v>
      </c>
      <c r="E133" s="12" t="s">
        <v>367</v>
      </c>
      <c r="F133" s="12" t="s">
        <v>285</v>
      </c>
      <c r="G133" s="18" t="s">
        <v>1114</v>
      </c>
      <c r="H133" s="13" t="s">
        <v>1100</v>
      </c>
      <c r="I133" s="12" t="s">
        <v>992</v>
      </c>
      <c r="J133" s="12" t="s">
        <v>708</v>
      </c>
      <c r="K133" s="12" t="s">
        <v>918</v>
      </c>
      <c r="L133" s="14">
        <f>M133*43560</f>
        <v>13024.439999999999</v>
      </c>
      <c r="M133" s="15">
        <v>0.29899999999999999</v>
      </c>
      <c r="N133" s="15">
        <f>C133/L133</f>
        <v>3.8389366452607563</v>
      </c>
      <c r="O133" s="14"/>
      <c r="P133" s="21">
        <v>0</v>
      </c>
      <c r="Q133" s="11">
        <v>0</v>
      </c>
      <c r="R133" s="11">
        <v>0</v>
      </c>
      <c r="S133" s="11">
        <v>0</v>
      </c>
      <c r="T133" s="21">
        <v>0</v>
      </c>
    </row>
    <row r="134" spans="1:20" s="12" customFormat="1" ht="15.9" customHeight="1" x14ac:dyDescent="0.25">
      <c r="A134" s="9">
        <v>44265</v>
      </c>
      <c r="B134" s="25">
        <v>153401</v>
      </c>
      <c r="C134" s="11">
        <v>550000</v>
      </c>
      <c r="D134" s="26" t="s">
        <v>110</v>
      </c>
      <c r="E134" s="12" t="s">
        <v>368</v>
      </c>
      <c r="F134" s="12" t="s">
        <v>286</v>
      </c>
      <c r="G134" s="12" t="s">
        <v>386</v>
      </c>
      <c r="H134" s="13" t="s">
        <v>1101</v>
      </c>
      <c r="I134" s="12" t="s">
        <v>991</v>
      </c>
      <c r="J134" s="12" t="s">
        <v>740</v>
      </c>
      <c r="K134" s="12" t="s">
        <v>109</v>
      </c>
      <c r="L134" s="14">
        <f>M134*43560</f>
        <v>7499.9865599999994</v>
      </c>
      <c r="M134" s="15">
        <v>0.172176</v>
      </c>
      <c r="N134" s="15" t="s">
        <v>1108</v>
      </c>
      <c r="O134" s="14" t="s">
        <v>1108</v>
      </c>
      <c r="P134" s="20">
        <v>1900</v>
      </c>
      <c r="Q134" s="11">
        <v>7286</v>
      </c>
      <c r="R134" s="22">
        <v>4</v>
      </c>
      <c r="S134" s="22">
        <v>2</v>
      </c>
      <c r="T134" s="16" t="s">
        <v>420</v>
      </c>
    </row>
    <row r="135" spans="1:20" s="12" customFormat="1" ht="15.9" customHeight="1" x14ac:dyDescent="0.25">
      <c r="A135" s="9">
        <v>44256</v>
      </c>
      <c r="B135" s="25">
        <v>153388</v>
      </c>
      <c r="C135" s="11">
        <v>249000</v>
      </c>
      <c r="D135" s="26" t="s">
        <v>259</v>
      </c>
      <c r="E135" s="12" t="s">
        <v>367</v>
      </c>
      <c r="F135" s="12" t="s">
        <v>285</v>
      </c>
      <c r="G135" s="18" t="s">
        <v>1114</v>
      </c>
      <c r="H135" s="13" t="s">
        <v>1100</v>
      </c>
      <c r="I135" s="12" t="s">
        <v>994</v>
      </c>
      <c r="J135" s="12" t="s">
        <v>609</v>
      </c>
      <c r="K135" s="12" t="s">
        <v>812</v>
      </c>
      <c r="L135" s="14">
        <f>M135*43560</f>
        <v>181950.12</v>
      </c>
      <c r="M135" s="15">
        <v>4.1769999999999996</v>
      </c>
      <c r="N135" s="15">
        <f>C135/L135</f>
        <v>1.368506929261712</v>
      </c>
      <c r="O135" s="14">
        <f>C135/M135</f>
        <v>59612.161838640175</v>
      </c>
      <c r="P135" s="21">
        <v>0</v>
      </c>
      <c r="Q135" s="11">
        <v>0</v>
      </c>
      <c r="R135" s="11">
        <v>0</v>
      </c>
      <c r="S135" s="11">
        <v>0</v>
      </c>
      <c r="T135" s="21">
        <v>0</v>
      </c>
    </row>
    <row r="136" spans="1:20" s="12" customFormat="1" ht="15.9" customHeight="1" x14ac:dyDescent="0.25">
      <c r="A136" s="9">
        <v>44256</v>
      </c>
      <c r="B136" s="25">
        <v>153385</v>
      </c>
      <c r="C136" s="11">
        <v>145000</v>
      </c>
      <c r="D136" s="26" t="s">
        <v>13</v>
      </c>
      <c r="E136" s="12" t="s">
        <v>368</v>
      </c>
      <c r="F136" s="12" t="s">
        <v>286</v>
      </c>
      <c r="G136" s="12" t="s">
        <v>366</v>
      </c>
      <c r="H136" s="13" t="s">
        <v>1100</v>
      </c>
      <c r="I136" s="12" t="s">
        <v>1042</v>
      </c>
      <c r="J136" s="12" t="s">
        <v>599</v>
      </c>
      <c r="K136" s="12" t="s">
        <v>809</v>
      </c>
      <c r="L136" s="14">
        <v>0</v>
      </c>
      <c r="M136" s="15">
        <v>0</v>
      </c>
      <c r="N136" s="15" t="s">
        <v>1108</v>
      </c>
      <c r="O136" s="14" t="s">
        <v>1108</v>
      </c>
      <c r="P136" s="20">
        <v>1983</v>
      </c>
      <c r="Q136" s="11">
        <v>720</v>
      </c>
      <c r="R136" s="22">
        <v>1</v>
      </c>
      <c r="S136" s="22">
        <v>1</v>
      </c>
      <c r="T136" s="16" t="s">
        <v>1095</v>
      </c>
    </row>
    <row r="137" spans="1:20" s="12" customFormat="1" ht="15.9" customHeight="1" x14ac:dyDescent="0.25">
      <c r="A137" s="9">
        <v>44251</v>
      </c>
      <c r="B137" s="10"/>
      <c r="C137" s="11">
        <v>10000</v>
      </c>
      <c r="D137" s="26" t="s">
        <v>351</v>
      </c>
      <c r="E137" s="12" t="s">
        <v>365</v>
      </c>
      <c r="F137" s="12" t="s">
        <v>286</v>
      </c>
      <c r="G137" s="12" t="s">
        <v>1115</v>
      </c>
      <c r="H137" s="13" t="s">
        <v>1101</v>
      </c>
      <c r="I137" s="12" t="s">
        <v>950</v>
      </c>
      <c r="J137" s="12" t="s">
        <v>726</v>
      </c>
      <c r="K137" s="12" t="s">
        <v>465</v>
      </c>
      <c r="L137" s="14">
        <v>0</v>
      </c>
      <c r="M137" s="15">
        <v>0</v>
      </c>
      <c r="N137" s="15" t="s">
        <v>1108</v>
      </c>
      <c r="O137" s="14" t="s">
        <v>1108</v>
      </c>
      <c r="P137" s="20">
        <v>1980</v>
      </c>
      <c r="Q137" s="11">
        <v>784</v>
      </c>
      <c r="R137" s="22">
        <v>2</v>
      </c>
      <c r="S137" s="22">
        <v>1</v>
      </c>
      <c r="T137" s="16" t="s">
        <v>420</v>
      </c>
    </row>
    <row r="138" spans="1:20" s="12" customFormat="1" ht="15.9" customHeight="1" x14ac:dyDescent="0.25">
      <c r="A138" s="9">
        <v>44249</v>
      </c>
      <c r="B138" s="25">
        <v>153370</v>
      </c>
      <c r="C138" s="11">
        <v>785000</v>
      </c>
      <c r="D138" s="26" t="s">
        <v>117</v>
      </c>
      <c r="E138" s="12" t="s">
        <v>367</v>
      </c>
      <c r="F138" s="12" t="s">
        <v>286</v>
      </c>
      <c r="G138" s="12" t="s">
        <v>1119</v>
      </c>
      <c r="H138" s="13" t="s">
        <v>1101</v>
      </c>
      <c r="I138" s="12" t="s">
        <v>935</v>
      </c>
      <c r="J138" s="12" t="s">
        <v>742</v>
      </c>
      <c r="K138" s="12" t="s">
        <v>904</v>
      </c>
      <c r="L138" s="14">
        <f>M138*43560</f>
        <v>7499.9865599999994</v>
      </c>
      <c r="M138" s="15">
        <v>0.172176</v>
      </c>
      <c r="N138" s="15" t="s">
        <v>1108</v>
      </c>
      <c r="O138" s="14" t="s">
        <v>1108</v>
      </c>
      <c r="P138" s="20">
        <v>1890</v>
      </c>
      <c r="Q138" s="11">
        <v>2875</v>
      </c>
      <c r="R138" s="22">
        <v>0</v>
      </c>
      <c r="S138" s="22">
        <v>0</v>
      </c>
      <c r="T138" s="16" t="s">
        <v>413</v>
      </c>
    </row>
    <row r="139" spans="1:20" s="12" customFormat="1" ht="15.9" customHeight="1" x14ac:dyDescent="0.25">
      <c r="A139" s="9">
        <v>44249</v>
      </c>
      <c r="B139" s="25">
        <v>153368</v>
      </c>
      <c r="C139" s="11">
        <v>305000</v>
      </c>
      <c r="D139" s="26" t="s">
        <v>50</v>
      </c>
      <c r="E139" s="12" t="s">
        <v>365</v>
      </c>
      <c r="F139" s="12" t="s">
        <v>286</v>
      </c>
      <c r="G139" s="18" t="s">
        <v>389</v>
      </c>
      <c r="H139" s="13" t="s">
        <v>1101</v>
      </c>
      <c r="I139" s="12" t="s">
        <v>958</v>
      </c>
      <c r="J139" s="12" t="s">
        <v>607</v>
      </c>
      <c r="K139" s="12" t="s">
        <v>914</v>
      </c>
      <c r="L139" s="14">
        <f>M139*43560</f>
        <v>1539.1925999999999</v>
      </c>
      <c r="M139" s="15">
        <v>3.5334999999999998E-2</v>
      </c>
      <c r="N139" s="15" t="s">
        <v>1108</v>
      </c>
      <c r="O139" s="14" t="s">
        <v>1108</v>
      </c>
      <c r="P139" s="20">
        <v>1979</v>
      </c>
      <c r="Q139" s="11">
        <v>960</v>
      </c>
      <c r="R139" s="22">
        <v>2</v>
      </c>
      <c r="S139" s="22">
        <v>1</v>
      </c>
      <c r="T139" s="16" t="s">
        <v>413</v>
      </c>
    </row>
    <row r="140" spans="1:20" s="12" customFormat="1" ht="15.9" customHeight="1" x14ac:dyDescent="0.25">
      <c r="A140" s="9">
        <v>44249</v>
      </c>
      <c r="B140" s="25">
        <v>153366</v>
      </c>
      <c r="C140" s="11">
        <v>110000</v>
      </c>
      <c r="D140" s="26" t="s">
        <v>258</v>
      </c>
      <c r="E140" s="12" t="s">
        <v>367</v>
      </c>
      <c r="F140" s="12" t="s">
        <v>285</v>
      </c>
      <c r="G140" s="12" t="s">
        <v>372</v>
      </c>
      <c r="H140" s="13" t="s">
        <v>1099</v>
      </c>
      <c r="I140" s="12" t="s">
        <v>1294</v>
      </c>
      <c r="J140" s="12" t="s">
        <v>704</v>
      </c>
      <c r="K140" s="12" t="s">
        <v>257</v>
      </c>
      <c r="L140" s="14">
        <f>M140*43560</f>
        <v>395176.31999999995</v>
      </c>
      <c r="M140" s="15">
        <v>9.0719999999999992</v>
      </c>
      <c r="N140" s="15">
        <f>C140/L140</f>
        <v>0.27835675983824137</v>
      </c>
      <c r="O140" s="14">
        <f>C140/M140</f>
        <v>12125.220458553793</v>
      </c>
      <c r="P140" s="21">
        <v>0</v>
      </c>
      <c r="Q140" s="11">
        <v>0</v>
      </c>
      <c r="R140" s="11">
        <v>0</v>
      </c>
      <c r="S140" s="11">
        <v>0</v>
      </c>
      <c r="T140" s="21">
        <v>0</v>
      </c>
    </row>
    <row r="141" spans="1:20" s="12" customFormat="1" ht="15.9" customHeight="1" x14ac:dyDescent="0.25">
      <c r="A141" s="9">
        <v>44246</v>
      </c>
      <c r="B141" s="25">
        <v>153374</v>
      </c>
      <c r="C141" s="11">
        <v>420000</v>
      </c>
      <c r="D141" s="26" t="s">
        <v>92</v>
      </c>
      <c r="E141" s="12" t="s">
        <v>368</v>
      </c>
      <c r="F141" s="12" t="s">
        <v>286</v>
      </c>
      <c r="G141" s="12" t="s">
        <v>366</v>
      </c>
      <c r="H141" s="13" t="s">
        <v>1100</v>
      </c>
      <c r="I141" s="12" t="s">
        <v>1063</v>
      </c>
      <c r="J141" s="12" t="s">
        <v>691</v>
      </c>
      <c r="K141" s="12" t="s">
        <v>765</v>
      </c>
      <c r="L141" s="14">
        <v>0</v>
      </c>
      <c r="M141" s="15">
        <v>0</v>
      </c>
      <c r="N141" s="15" t="s">
        <v>1108</v>
      </c>
      <c r="O141" s="14" t="s">
        <v>1108</v>
      </c>
      <c r="P141" s="20">
        <v>1982</v>
      </c>
      <c r="Q141" s="11">
        <v>1910</v>
      </c>
      <c r="R141" s="22">
        <v>3</v>
      </c>
      <c r="S141" s="22">
        <v>3</v>
      </c>
      <c r="T141" s="16" t="s">
        <v>420</v>
      </c>
    </row>
    <row r="142" spans="1:20" s="12" customFormat="1" ht="15.9" customHeight="1" x14ac:dyDescent="0.25">
      <c r="A142" s="9">
        <v>44243</v>
      </c>
      <c r="B142" s="25">
        <v>153357</v>
      </c>
      <c r="C142" s="11">
        <v>130000</v>
      </c>
      <c r="D142" s="26" t="s">
        <v>8</v>
      </c>
      <c r="E142" s="12" t="s">
        <v>367</v>
      </c>
      <c r="F142" s="12" t="s">
        <v>380</v>
      </c>
      <c r="G142" s="12" t="s">
        <v>1120</v>
      </c>
      <c r="H142" s="13" t="s">
        <v>1101</v>
      </c>
      <c r="I142" s="12" t="s">
        <v>980</v>
      </c>
      <c r="J142" s="12" t="s">
        <v>644</v>
      </c>
      <c r="K142" s="12" t="s">
        <v>874</v>
      </c>
      <c r="L142" s="14">
        <f>M142*43560</f>
        <v>4999.9910399999999</v>
      </c>
      <c r="M142" s="15">
        <v>0.114784</v>
      </c>
      <c r="N142" s="15">
        <f>C142/L142</f>
        <v>26.000046592083493</v>
      </c>
      <c r="O142" s="14"/>
      <c r="P142" s="20">
        <v>1940</v>
      </c>
      <c r="Q142" s="11">
        <v>750</v>
      </c>
      <c r="R142" s="22">
        <v>0</v>
      </c>
      <c r="S142" s="22">
        <v>0</v>
      </c>
      <c r="T142" s="16" t="s">
        <v>423</v>
      </c>
    </row>
    <row r="143" spans="1:20" s="12" customFormat="1" ht="15.9" customHeight="1" x14ac:dyDescent="0.25">
      <c r="A143" s="9">
        <v>44243</v>
      </c>
      <c r="B143" s="25">
        <v>153352</v>
      </c>
      <c r="C143" s="11">
        <v>169000</v>
      </c>
      <c r="D143" s="26" t="s">
        <v>256</v>
      </c>
      <c r="E143" s="12" t="s">
        <v>367</v>
      </c>
      <c r="F143" s="12" t="s">
        <v>285</v>
      </c>
      <c r="G143" s="18" t="s">
        <v>1114</v>
      </c>
      <c r="H143" s="13" t="s">
        <v>1100</v>
      </c>
      <c r="I143" s="12" t="s">
        <v>995</v>
      </c>
      <c r="J143" s="12" t="s">
        <v>618</v>
      </c>
      <c r="K143" s="12" t="s">
        <v>795</v>
      </c>
      <c r="L143" s="14">
        <f>M143*43560</f>
        <v>63597.599999999999</v>
      </c>
      <c r="M143" s="15">
        <v>1.46</v>
      </c>
      <c r="N143" s="15">
        <f>C143/L143</f>
        <v>2.6573329811187842</v>
      </c>
      <c r="O143" s="14">
        <f>C143/M143</f>
        <v>115753.42465753425</v>
      </c>
      <c r="P143" s="21">
        <v>0</v>
      </c>
      <c r="Q143" s="11">
        <v>0</v>
      </c>
      <c r="R143" s="11">
        <v>0</v>
      </c>
      <c r="S143" s="11">
        <v>0</v>
      </c>
      <c r="T143" s="21">
        <v>0</v>
      </c>
    </row>
    <row r="144" spans="1:20" s="12" customFormat="1" ht="15.9" customHeight="1" x14ac:dyDescent="0.25">
      <c r="A144" s="9">
        <v>44238</v>
      </c>
      <c r="B144" s="25">
        <v>153351</v>
      </c>
      <c r="C144" s="11">
        <v>61000</v>
      </c>
      <c r="D144" s="26" t="s">
        <v>255</v>
      </c>
      <c r="E144" s="12" t="s">
        <v>367</v>
      </c>
      <c r="F144" s="18" t="s">
        <v>285</v>
      </c>
      <c r="G144" s="12" t="s">
        <v>1112</v>
      </c>
      <c r="H144" s="13" t="s">
        <v>1101</v>
      </c>
      <c r="I144" s="18" t="s">
        <v>576</v>
      </c>
      <c r="J144" s="12" t="s">
        <v>523</v>
      </c>
      <c r="K144" s="12" t="s">
        <v>456</v>
      </c>
      <c r="L144" s="14">
        <f>M144*43560</f>
        <v>4130.0107199999993</v>
      </c>
      <c r="M144" s="15">
        <v>9.4811999999999994E-2</v>
      </c>
      <c r="N144" s="15">
        <f>C144/L144</f>
        <v>14.769937449460182</v>
      </c>
      <c r="O144" s="14"/>
      <c r="P144" s="21">
        <v>0</v>
      </c>
      <c r="Q144" s="11">
        <v>0</v>
      </c>
      <c r="R144" s="11">
        <v>0</v>
      </c>
      <c r="S144" s="11">
        <v>0</v>
      </c>
      <c r="T144" s="21">
        <v>0</v>
      </c>
    </row>
    <row r="145" spans="1:20" s="12" customFormat="1" ht="15.9" customHeight="1" x14ac:dyDescent="0.25">
      <c r="A145" s="9">
        <v>44238</v>
      </c>
      <c r="B145" s="25">
        <v>153347</v>
      </c>
      <c r="C145" s="11">
        <v>12000</v>
      </c>
      <c r="D145" s="26" t="s">
        <v>254</v>
      </c>
      <c r="E145" s="12" t="s">
        <v>367</v>
      </c>
      <c r="F145" s="18" t="s">
        <v>285</v>
      </c>
      <c r="G145" s="12" t="s">
        <v>372</v>
      </c>
      <c r="H145" s="13" t="s">
        <v>1099</v>
      </c>
      <c r="I145" s="18" t="s">
        <v>1296</v>
      </c>
      <c r="J145" s="12" t="s">
        <v>187</v>
      </c>
      <c r="K145" s="12" t="s">
        <v>760</v>
      </c>
      <c r="L145" s="14">
        <f>M145*43560</f>
        <v>448668.00000000006</v>
      </c>
      <c r="M145" s="15">
        <v>10.3</v>
      </c>
      <c r="N145" s="15">
        <f>C145/L145</f>
        <v>2.6745834336302118E-2</v>
      </c>
      <c r="O145" s="14">
        <f>C145/M145</f>
        <v>1165.0485436893202</v>
      </c>
      <c r="P145" s="21">
        <v>0</v>
      </c>
      <c r="Q145" s="11">
        <v>0</v>
      </c>
      <c r="R145" s="11">
        <v>0</v>
      </c>
      <c r="S145" s="11">
        <v>0</v>
      </c>
      <c r="T145" s="21">
        <v>0</v>
      </c>
    </row>
    <row r="146" spans="1:20" s="12" customFormat="1" ht="15.9" customHeight="1" x14ac:dyDescent="0.25">
      <c r="A146" s="9">
        <v>44237</v>
      </c>
      <c r="B146" s="25">
        <v>153354</v>
      </c>
      <c r="C146" s="11">
        <v>310000</v>
      </c>
      <c r="D146" s="26" t="s">
        <v>83</v>
      </c>
      <c r="E146" s="12" t="s">
        <v>368</v>
      </c>
      <c r="F146" s="12" t="s">
        <v>286</v>
      </c>
      <c r="G146" s="12" t="s">
        <v>366</v>
      </c>
      <c r="H146" s="13" t="s">
        <v>1100</v>
      </c>
      <c r="I146" s="12" t="s">
        <v>1062</v>
      </c>
      <c r="J146" s="12" t="s">
        <v>666</v>
      </c>
      <c r="K146" s="12" t="s">
        <v>837</v>
      </c>
      <c r="L146" s="14">
        <v>0</v>
      </c>
      <c r="M146" s="15">
        <v>0</v>
      </c>
      <c r="N146" s="15" t="s">
        <v>1108</v>
      </c>
      <c r="O146" s="14" t="s">
        <v>1108</v>
      </c>
      <c r="P146" s="20">
        <v>1982</v>
      </c>
      <c r="Q146" s="11">
        <v>1680</v>
      </c>
      <c r="R146" s="22">
        <v>3</v>
      </c>
      <c r="S146" s="22">
        <v>3</v>
      </c>
      <c r="T146" s="16" t="s">
        <v>414</v>
      </c>
    </row>
    <row r="147" spans="1:20" s="12" customFormat="1" ht="15.9" customHeight="1" x14ac:dyDescent="0.25">
      <c r="A147" s="9">
        <v>44237</v>
      </c>
      <c r="B147" s="25">
        <v>153346</v>
      </c>
      <c r="C147" s="11">
        <v>7000</v>
      </c>
      <c r="D147" s="26" t="s">
        <v>253</v>
      </c>
      <c r="E147" s="12" t="s">
        <v>367</v>
      </c>
      <c r="F147" s="12" t="s">
        <v>285</v>
      </c>
      <c r="G147" s="12" t="s">
        <v>372</v>
      </c>
      <c r="H147" s="13" t="s">
        <v>1099</v>
      </c>
      <c r="I147" s="12" t="s">
        <v>1295</v>
      </c>
      <c r="J147" s="12" t="s">
        <v>252</v>
      </c>
      <c r="K147" s="12" t="s">
        <v>760</v>
      </c>
      <c r="L147" s="14">
        <f>M147*43560</f>
        <v>1350055.0799999998</v>
      </c>
      <c r="M147" s="15">
        <v>30.992999999999999</v>
      </c>
      <c r="N147" s="15">
        <f>C147/L147</f>
        <v>5.1849736382607444E-3</v>
      </c>
      <c r="O147" s="14">
        <f>C147/M147</f>
        <v>225.85745168263801</v>
      </c>
      <c r="P147" s="21">
        <v>0</v>
      </c>
      <c r="Q147" s="11">
        <v>0</v>
      </c>
      <c r="R147" s="11">
        <v>0</v>
      </c>
      <c r="S147" s="11">
        <v>0</v>
      </c>
      <c r="T147" s="21">
        <v>0</v>
      </c>
    </row>
    <row r="148" spans="1:20" s="12" customFormat="1" ht="15.9" customHeight="1" x14ac:dyDescent="0.25">
      <c r="A148" s="9">
        <v>44236</v>
      </c>
      <c r="B148" s="25">
        <v>153348</v>
      </c>
      <c r="C148" s="11">
        <v>58500</v>
      </c>
      <c r="D148" s="26" t="s">
        <v>251</v>
      </c>
      <c r="E148" s="12" t="s">
        <v>367</v>
      </c>
      <c r="F148" s="12" t="s">
        <v>285</v>
      </c>
      <c r="G148" s="18" t="s">
        <v>1114</v>
      </c>
      <c r="H148" s="13" t="s">
        <v>1100</v>
      </c>
      <c r="I148" s="12" t="s">
        <v>1035</v>
      </c>
      <c r="J148" s="12" t="s">
        <v>250</v>
      </c>
      <c r="K148" s="12" t="s">
        <v>815</v>
      </c>
      <c r="L148" s="14">
        <f>M148*43560</f>
        <v>18382.32</v>
      </c>
      <c r="M148" s="15">
        <v>0.42199999999999999</v>
      </c>
      <c r="N148" s="15">
        <f>C148/L148</f>
        <v>3.1824057028710198</v>
      </c>
      <c r="O148" s="14"/>
      <c r="P148" s="21">
        <v>0</v>
      </c>
      <c r="Q148" s="11">
        <v>0</v>
      </c>
      <c r="R148" s="11">
        <v>0</v>
      </c>
      <c r="S148" s="11">
        <v>0</v>
      </c>
      <c r="T148" s="21">
        <v>0</v>
      </c>
    </row>
    <row r="149" spans="1:20" s="12" customFormat="1" ht="15.9" customHeight="1" x14ac:dyDescent="0.25">
      <c r="A149" s="9">
        <v>44233</v>
      </c>
      <c r="B149" s="25">
        <v>153356</v>
      </c>
      <c r="C149" s="11">
        <v>175000</v>
      </c>
      <c r="D149" s="26" t="s">
        <v>17</v>
      </c>
      <c r="E149" s="12" t="s">
        <v>368</v>
      </c>
      <c r="F149" s="12" t="s">
        <v>286</v>
      </c>
      <c r="G149" s="12" t="s">
        <v>366</v>
      </c>
      <c r="H149" s="13" t="s">
        <v>1100</v>
      </c>
      <c r="I149" s="12" t="s">
        <v>1043</v>
      </c>
      <c r="J149" s="12" t="s">
        <v>595</v>
      </c>
      <c r="K149" s="12" t="s">
        <v>774</v>
      </c>
      <c r="L149" s="14">
        <v>0</v>
      </c>
      <c r="M149" s="15">
        <v>0</v>
      </c>
      <c r="N149" s="15" t="s">
        <v>1108</v>
      </c>
      <c r="O149" s="14" t="s">
        <v>1108</v>
      </c>
      <c r="P149" s="20">
        <v>1983</v>
      </c>
      <c r="Q149" s="11">
        <v>750</v>
      </c>
      <c r="R149" s="22">
        <v>1</v>
      </c>
      <c r="S149" s="22">
        <v>1</v>
      </c>
      <c r="T149" s="16" t="s">
        <v>1095</v>
      </c>
    </row>
    <row r="150" spans="1:20" s="12" customFormat="1" ht="15.9" customHeight="1" x14ac:dyDescent="0.25">
      <c r="A150" s="9">
        <v>44223</v>
      </c>
      <c r="B150" s="25">
        <v>153323</v>
      </c>
      <c r="C150" s="11">
        <v>1150000</v>
      </c>
      <c r="D150" s="26" t="s">
        <v>121</v>
      </c>
      <c r="E150" s="12" t="s">
        <v>365</v>
      </c>
      <c r="F150" s="12" t="s">
        <v>286</v>
      </c>
      <c r="G150" s="12" t="s">
        <v>1109</v>
      </c>
      <c r="H150" s="13" t="s">
        <v>1100</v>
      </c>
      <c r="I150" s="12" t="s">
        <v>994</v>
      </c>
      <c r="J150" s="12" t="s">
        <v>120</v>
      </c>
      <c r="K150" s="12" t="s">
        <v>767</v>
      </c>
      <c r="L150" s="14">
        <f>M150*43560</f>
        <v>132378.84</v>
      </c>
      <c r="M150" s="15">
        <v>3.0390000000000001</v>
      </c>
      <c r="N150" s="15" t="s">
        <v>1108</v>
      </c>
      <c r="O150" s="14" t="s">
        <v>1108</v>
      </c>
      <c r="P150" s="20">
        <v>1988</v>
      </c>
      <c r="Q150" s="11">
        <v>3490</v>
      </c>
      <c r="R150" s="22">
        <v>3</v>
      </c>
      <c r="S150" s="22">
        <v>3</v>
      </c>
      <c r="T150" s="16" t="s">
        <v>414</v>
      </c>
    </row>
    <row r="151" spans="1:20" s="12" customFormat="1" ht="15.9" customHeight="1" x14ac:dyDescent="0.25">
      <c r="A151" s="9">
        <v>44223</v>
      </c>
      <c r="B151" s="25">
        <v>153321</v>
      </c>
      <c r="C151" s="11">
        <v>138000</v>
      </c>
      <c r="D151" s="26" t="s">
        <v>249</v>
      </c>
      <c r="E151" s="12" t="s">
        <v>367</v>
      </c>
      <c r="F151" s="12" t="s">
        <v>285</v>
      </c>
      <c r="G151" s="12" t="s">
        <v>1112</v>
      </c>
      <c r="H151" s="13" t="s">
        <v>1101</v>
      </c>
      <c r="I151" s="12" t="s">
        <v>566</v>
      </c>
      <c r="J151" s="12" t="s">
        <v>508</v>
      </c>
      <c r="K151" s="12" t="s">
        <v>480</v>
      </c>
      <c r="L151" s="14">
        <f>M151*43560</f>
        <v>15000.016680000001</v>
      </c>
      <c r="M151" s="15">
        <v>0.34435300000000002</v>
      </c>
      <c r="N151" s="15">
        <f>C151/L151</f>
        <v>9.1999897696113759</v>
      </c>
      <c r="O151" s="14"/>
      <c r="P151" s="21">
        <v>0</v>
      </c>
      <c r="Q151" s="11">
        <v>0</v>
      </c>
      <c r="R151" s="11">
        <v>0</v>
      </c>
      <c r="S151" s="11">
        <v>0</v>
      </c>
      <c r="T151" s="21">
        <v>0</v>
      </c>
    </row>
    <row r="152" spans="1:20" s="12" customFormat="1" ht="15.9" customHeight="1" x14ac:dyDescent="0.25">
      <c r="A152" s="9">
        <v>44207</v>
      </c>
      <c r="B152" s="25">
        <v>153303</v>
      </c>
      <c r="C152" s="11">
        <v>100000</v>
      </c>
      <c r="D152" s="26" t="s">
        <v>248</v>
      </c>
      <c r="E152" s="12" t="s">
        <v>367</v>
      </c>
      <c r="F152" s="12" t="s">
        <v>285</v>
      </c>
      <c r="G152" s="12" t="s">
        <v>1112</v>
      </c>
      <c r="H152" s="13" t="s">
        <v>1101</v>
      </c>
      <c r="I152" s="12" t="s">
        <v>591</v>
      </c>
      <c r="J152" s="12" t="s">
        <v>516</v>
      </c>
      <c r="K152" s="12" t="s">
        <v>469</v>
      </c>
      <c r="L152" s="14">
        <f>M152*43560</f>
        <v>2482.92</v>
      </c>
      <c r="M152" s="15">
        <v>5.7000000000000002E-2</v>
      </c>
      <c r="N152" s="15">
        <f>C152/L152</f>
        <v>40.275159892384771</v>
      </c>
      <c r="O152" s="14"/>
      <c r="P152" s="21">
        <v>0</v>
      </c>
      <c r="Q152" s="11">
        <v>0</v>
      </c>
      <c r="R152" s="11">
        <v>0</v>
      </c>
      <c r="S152" s="11">
        <v>0</v>
      </c>
      <c r="T152" s="21">
        <v>0</v>
      </c>
    </row>
    <row r="153" spans="1:20" s="12" customFormat="1" ht="15.9" customHeight="1" x14ac:dyDescent="0.25">
      <c r="A153" s="9">
        <v>44204</v>
      </c>
      <c r="B153" s="25">
        <v>153295</v>
      </c>
      <c r="C153" s="11">
        <v>100000</v>
      </c>
      <c r="D153" s="26" t="s">
        <v>247</v>
      </c>
      <c r="E153" s="12" t="s">
        <v>367</v>
      </c>
      <c r="F153" s="12" t="s">
        <v>285</v>
      </c>
      <c r="G153" s="12" t="s">
        <v>1112</v>
      </c>
      <c r="H153" s="13" t="s">
        <v>1101</v>
      </c>
      <c r="I153" s="12" t="s">
        <v>573</v>
      </c>
      <c r="J153" s="12" t="s">
        <v>520</v>
      </c>
      <c r="K153" s="12" t="s">
        <v>487</v>
      </c>
      <c r="L153" s="14">
        <f>M153*43560</f>
        <v>4999.9910399999999</v>
      </c>
      <c r="M153" s="15">
        <v>0.114784</v>
      </c>
      <c r="N153" s="15">
        <f>C153/L153</f>
        <v>20.000035840064225</v>
      </c>
      <c r="O153" s="14"/>
      <c r="P153" s="21">
        <v>0</v>
      </c>
      <c r="Q153" s="11">
        <v>0</v>
      </c>
      <c r="R153" s="11">
        <v>0</v>
      </c>
      <c r="S153" s="11">
        <v>0</v>
      </c>
      <c r="T153" s="21">
        <v>0</v>
      </c>
    </row>
    <row r="154" spans="1:20" s="12" customFormat="1" ht="15.9" customHeight="1" x14ac:dyDescent="0.25">
      <c r="A154" s="9">
        <v>44203</v>
      </c>
      <c r="B154" s="25">
        <v>153291</v>
      </c>
      <c r="C154" s="11">
        <v>395000</v>
      </c>
      <c r="D154" s="26" t="s">
        <v>88</v>
      </c>
      <c r="E154" s="12" t="s">
        <v>367</v>
      </c>
      <c r="F154" s="12" t="s">
        <v>286</v>
      </c>
      <c r="G154" s="12" t="s">
        <v>1119</v>
      </c>
      <c r="H154" s="13" t="s">
        <v>1101</v>
      </c>
      <c r="I154" s="12" t="s">
        <v>932</v>
      </c>
      <c r="J154" s="12" t="s">
        <v>629</v>
      </c>
      <c r="K154" s="12" t="s">
        <v>856</v>
      </c>
      <c r="L154" s="14">
        <f>M154*43560</f>
        <v>4999.9910399999999</v>
      </c>
      <c r="M154" s="15">
        <v>0.114784</v>
      </c>
      <c r="N154" s="15" t="s">
        <v>1108</v>
      </c>
      <c r="O154" s="14" t="s">
        <v>1108</v>
      </c>
      <c r="P154" s="20">
        <v>1937</v>
      </c>
      <c r="Q154" s="11">
        <v>1284</v>
      </c>
      <c r="R154" s="22">
        <v>0</v>
      </c>
      <c r="S154" s="22">
        <v>0</v>
      </c>
      <c r="T154" s="16" t="s">
        <v>414</v>
      </c>
    </row>
    <row r="155" spans="1:20" s="12" customFormat="1" ht="15.9" customHeight="1" x14ac:dyDescent="0.25">
      <c r="A155" s="9">
        <v>44201</v>
      </c>
      <c r="B155" s="25">
        <v>153289</v>
      </c>
      <c r="C155" s="11">
        <v>825000</v>
      </c>
      <c r="D155" s="26" t="s">
        <v>118</v>
      </c>
      <c r="E155" s="12" t="s">
        <v>367</v>
      </c>
      <c r="F155" s="12" t="s">
        <v>286</v>
      </c>
      <c r="G155" s="12" t="s">
        <v>364</v>
      </c>
      <c r="H155" s="13" t="s">
        <v>1101</v>
      </c>
      <c r="I155" s="12" t="s">
        <v>963</v>
      </c>
      <c r="J155" s="12" t="s">
        <v>664</v>
      </c>
      <c r="K155" s="12" t="s">
        <v>480</v>
      </c>
      <c r="L155" s="14">
        <f>M155*43560</f>
        <v>15000.016680000001</v>
      </c>
      <c r="M155" s="15">
        <v>0.34435300000000002</v>
      </c>
      <c r="N155" s="15" t="s">
        <v>1108</v>
      </c>
      <c r="O155" s="14" t="s">
        <v>1108</v>
      </c>
      <c r="P155" s="20">
        <v>2002</v>
      </c>
      <c r="Q155" s="11">
        <v>8334</v>
      </c>
      <c r="R155" s="22">
        <v>10</v>
      </c>
      <c r="S155" s="22">
        <v>10</v>
      </c>
      <c r="T155" s="16" t="s">
        <v>413</v>
      </c>
    </row>
    <row r="156" spans="1:20" s="12" customFormat="1" ht="15.9" customHeight="1" x14ac:dyDescent="0.25">
      <c r="A156" s="9">
        <v>44188</v>
      </c>
      <c r="B156" s="25">
        <v>153272</v>
      </c>
      <c r="C156" s="11">
        <v>626000</v>
      </c>
      <c r="D156" s="26" t="s">
        <v>116</v>
      </c>
      <c r="E156" s="12" t="s">
        <v>365</v>
      </c>
      <c r="F156" s="12" t="s">
        <v>286</v>
      </c>
      <c r="G156" s="12" t="s">
        <v>1109</v>
      </c>
      <c r="H156" s="13" t="s">
        <v>1101</v>
      </c>
      <c r="I156" s="12" t="s">
        <v>945</v>
      </c>
      <c r="J156" s="12" t="s">
        <v>639</v>
      </c>
      <c r="K156" s="12" t="s">
        <v>826</v>
      </c>
      <c r="L156" s="14">
        <f>M156*43560</f>
        <v>4999.9910399999999</v>
      </c>
      <c r="M156" s="15">
        <v>0.114784</v>
      </c>
      <c r="N156" s="15" t="s">
        <v>1108</v>
      </c>
      <c r="O156" s="14" t="s">
        <v>1108</v>
      </c>
      <c r="P156" s="20">
        <v>2001</v>
      </c>
      <c r="Q156" s="11">
        <v>2272</v>
      </c>
      <c r="R156" s="22">
        <v>3</v>
      </c>
      <c r="S156" s="22">
        <v>2</v>
      </c>
      <c r="T156" s="16" t="s">
        <v>422</v>
      </c>
    </row>
    <row r="157" spans="1:20" s="12" customFormat="1" ht="15.9" customHeight="1" x14ac:dyDescent="0.25">
      <c r="A157" s="9">
        <v>44186</v>
      </c>
      <c r="B157" s="25">
        <v>153263</v>
      </c>
      <c r="C157" s="11">
        <v>325000</v>
      </c>
      <c r="D157" s="26" t="s">
        <v>69</v>
      </c>
      <c r="E157" s="12" t="s">
        <v>365</v>
      </c>
      <c r="F157" s="18" t="s">
        <v>286</v>
      </c>
      <c r="G157" s="18" t="s">
        <v>1109</v>
      </c>
      <c r="H157" s="13" t="s">
        <v>1099</v>
      </c>
      <c r="I157" s="18" t="s">
        <v>969</v>
      </c>
      <c r="J157" s="12" t="s">
        <v>68</v>
      </c>
      <c r="K157" s="12" t="s">
        <v>889</v>
      </c>
      <c r="L157" s="14">
        <f>M157*43560</f>
        <v>440827.19999999995</v>
      </c>
      <c r="M157" s="15">
        <v>10.119999999999999</v>
      </c>
      <c r="N157" s="15" t="s">
        <v>1108</v>
      </c>
      <c r="O157" s="14" t="s">
        <v>1108</v>
      </c>
      <c r="P157" s="20">
        <v>1999</v>
      </c>
      <c r="Q157" s="11">
        <v>620</v>
      </c>
      <c r="R157" s="22">
        <v>1</v>
      </c>
      <c r="S157" s="22">
        <v>1</v>
      </c>
      <c r="T157" s="16" t="s">
        <v>420</v>
      </c>
    </row>
    <row r="158" spans="1:20" s="12" customFormat="1" ht="15.9" customHeight="1" x14ac:dyDescent="0.25">
      <c r="A158" s="9">
        <v>44183</v>
      </c>
      <c r="B158" s="25">
        <v>153264</v>
      </c>
      <c r="C158" s="11">
        <v>69900</v>
      </c>
      <c r="D158" s="26" t="s">
        <v>246</v>
      </c>
      <c r="E158" s="12" t="s">
        <v>367</v>
      </c>
      <c r="F158" s="12" t="s">
        <v>285</v>
      </c>
      <c r="G158" s="12" t="s">
        <v>1112</v>
      </c>
      <c r="H158" s="13" t="s">
        <v>1101</v>
      </c>
      <c r="I158" s="12" t="s">
        <v>580</v>
      </c>
      <c r="J158" s="12" t="s">
        <v>531</v>
      </c>
      <c r="K158" s="12" t="s">
        <v>448</v>
      </c>
      <c r="L158" s="14">
        <f>M158*43560</f>
        <v>7499.9865599999994</v>
      </c>
      <c r="M158" s="15">
        <v>0.172176</v>
      </c>
      <c r="N158" s="15">
        <f>C158/L158</f>
        <v>9.32001670146993</v>
      </c>
      <c r="O158" s="14"/>
      <c r="P158" s="21">
        <v>0</v>
      </c>
      <c r="Q158" s="11">
        <v>0</v>
      </c>
      <c r="R158" s="11">
        <v>0</v>
      </c>
      <c r="S158" s="11">
        <v>0</v>
      </c>
      <c r="T158" s="21">
        <v>0</v>
      </c>
    </row>
    <row r="159" spans="1:20" s="12" customFormat="1" ht="15.9" customHeight="1" x14ac:dyDescent="0.25">
      <c r="A159" s="9">
        <v>44181</v>
      </c>
      <c r="B159" s="25">
        <v>153259</v>
      </c>
      <c r="C159" s="11">
        <v>220000</v>
      </c>
      <c r="D159" s="26" t="s">
        <v>49</v>
      </c>
      <c r="E159" s="12" t="s">
        <v>365</v>
      </c>
      <c r="F159" s="12" t="s">
        <v>286</v>
      </c>
      <c r="G159" s="12" t="s">
        <v>1109</v>
      </c>
      <c r="H159" s="13" t="s">
        <v>1101</v>
      </c>
      <c r="I159" s="12" t="s">
        <v>929</v>
      </c>
      <c r="J159" s="12" t="s">
        <v>681</v>
      </c>
      <c r="K159" s="12" t="s">
        <v>811</v>
      </c>
      <c r="L159" s="14">
        <f>M159*43560</f>
        <v>2499.9955199999999</v>
      </c>
      <c r="M159" s="15">
        <v>5.7391999999999999E-2</v>
      </c>
      <c r="N159" s="15" t="s">
        <v>1108</v>
      </c>
      <c r="O159" s="14" t="s">
        <v>1108</v>
      </c>
      <c r="P159" s="20">
        <v>1901</v>
      </c>
      <c r="Q159" s="11">
        <v>846</v>
      </c>
      <c r="R159" s="22">
        <v>1</v>
      </c>
      <c r="S159" s="22">
        <v>1</v>
      </c>
      <c r="T159" s="16" t="s">
        <v>413</v>
      </c>
    </row>
    <row r="160" spans="1:20" s="12" customFormat="1" ht="15.9" customHeight="1" x14ac:dyDescent="0.25">
      <c r="A160" s="9">
        <v>44181</v>
      </c>
      <c r="B160" s="25">
        <v>153255</v>
      </c>
      <c r="C160" s="11">
        <v>30000</v>
      </c>
      <c r="D160" s="26" t="s">
        <v>350</v>
      </c>
      <c r="E160" s="12" t="s">
        <v>367</v>
      </c>
      <c r="F160" s="12" t="s">
        <v>285</v>
      </c>
      <c r="G160" s="12" t="s">
        <v>1113</v>
      </c>
      <c r="H160" s="13" t="s">
        <v>1099</v>
      </c>
      <c r="I160" s="12" t="s">
        <v>921</v>
      </c>
      <c r="J160" s="12" t="s">
        <v>236</v>
      </c>
      <c r="K160" s="12" t="s">
        <v>798</v>
      </c>
      <c r="L160" s="14">
        <f>M160*43560</f>
        <v>11186.99208</v>
      </c>
      <c r="M160" s="15">
        <v>0.25681799999999999</v>
      </c>
      <c r="N160" s="15">
        <f>C160/L160</f>
        <v>2.6816859961520594</v>
      </c>
      <c r="O160" s="14"/>
      <c r="P160" s="21">
        <v>0</v>
      </c>
      <c r="Q160" s="11">
        <v>0</v>
      </c>
      <c r="R160" s="11">
        <v>0</v>
      </c>
      <c r="S160" s="11">
        <v>0</v>
      </c>
      <c r="T160" s="21">
        <v>0</v>
      </c>
    </row>
    <row r="161" spans="1:20" s="12" customFormat="1" ht="15.9" customHeight="1" x14ac:dyDescent="0.25">
      <c r="A161" s="9">
        <v>44175</v>
      </c>
      <c r="B161" s="25">
        <v>153250</v>
      </c>
      <c r="C161" s="11">
        <v>172000</v>
      </c>
      <c r="D161" s="26" t="s">
        <v>245</v>
      </c>
      <c r="E161" s="12" t="s">
        <v>367</v>
      </c>
      <c r="F161" s="12" t="s">
        <v>285</v>
      </c>
      <c r="G161" s="12" t="s">
        <v>372</v>
      </c>
      <c r="H161" s="13" t="s">
        <v>1099</v>
      </c>
      <c r="I161" s="12" t="s">
        <v>1297</v>
      </c>
      <c r="J161" s="12" t="s">
        <v>187</v>
      </c>
      <c r="K161" s="12" t="s">
        <v>821</v>
      </c>
      <c r="L161" s="14">
        <f>M161*43560</f>
        <v>217800</v>
      </c>
      <c r="M161" s="15">
        <v>5</v>
      </c>
      <c r="N161" s="15">
        <f>C161/L161</f>
        <v>0.78971533516988057</v>
      </c>
      <c r="O161" s="14">
        <f>C161/M161</f>
        <v>34400</v>
      </c>
      <c r="P161" s="21">
        <v>0</v>
      </c>
      <c r="Q161" s="11">
        <v>0</v>
      </c>
      <c r="R161" s="11">
        <v>0</v>
      </c>
      <c r="S161" s="11">
        <v>0</v>
      </c>
      <c r="T161" s="21">
        <v>0</v>
      </c>
    </row>
    <row r="162" spans="1:20" s="12" customFormat="1" ht="15.9" customHeight="1" x14ac:dyDescent="0.25">
      <c r="A162" s="9">
        <v>44175</v>
      </c>
      <c r="B162" s="25">
        <v>153246</v>
      </c>
      <c r="C162" s="11">
        <v>140000</v>
      </c>
      <c r="D162" s="26" t="s">
        <v>244</v>
      </c>
      <c r="E162" s="12" t="s">
        <v>367</v>
      </c>
      <c r="F162" s="12" t="s">
        <v>285</v>
      </c>
      <c r="G162" s="12" t="s">
        <v>372</v>
      </c>
      <c r="H162" s="13" t="s">
        <v>1099</v>
      </c>
      <c r="I162" s="12" t="s">
        <v>1298</v>
      </c>
      <c r="J162" s="12" t="s">
        <v>753</v>
      </c>
      <c r="K162" s="12" t="s">
        <v>875</v>
      </c>
      <c r="L162" s="14">
        <f>M162*43560</f>
        <v>436471.19999999995</v>
      </c>
      <c r="M162" s="15">
        <v>10.02</v>
      </c>
      <c r="N162" s="15">
        <f>C162/L162</f>
        <v>0.32075426740641766</v>
      </c>
      <c r="O162" s="14">
        <f>C162/M162</f>
        <v>13972.055888223553</v>
      </c>
      <c r="P162" s="21">
        <v>0</v>
      </c>
      <c r="Q162" s="11">
        <v>0</v>
      </c>
      <c r="R162" s="11">
        <v>0</v>
      </c>
      <c r="S162" s="11">
        <v>0</v>
      </c>
      <c r="T162" s="21">
        <v>0</v>
      </c>
    </row>
    <row r="163" spans="1:20" s="12" customFormat="1" ht="15.9" customHeight="1" x14ac:dyDescent="0.25">
      <c r="A163" s="9">
        <v>44175</v>
      </c>
      <c r="B163" s="25">
        <v>153072</v>
      </c>
      <c r="C163" s="11">
        <v>68500</v>
      </c>
      <c r="D163" s="26" t="s">
        <v>243</v>
      </c>
      <c r="E163" s="12" t="s">
        <v>367</v>
      </c>
      <c r="F163" s="12" t="s">
        <v>285</v>
      </c>
      <c r="G163" s="12" t="s">
        <v>1112</v>
      </c>
      <c r="H163" s="13" t="s">
        <v>1101</v>
      </c>
      <c r="I163" s="12" t="s">
        <v>570</v>
      </c>
      <c r="J163" s="12" t="s">
        <v>241</v>
      </c>
      <c r="K163" s="12" t="s">
        <v>242</v>
      </c>
      <c r="L163" s="14">
        <f>M163*43560</f>
        <v>4999.9910399999999</v>
      </c>
      <c r="M163" s="15">
        <v>0.114784</v>
      </c>
      <c r="N163" s="15">
        <f>C163/L163</f>
        <v>13.700024550443995</v>
      </c>
      <c r="O163" s="14"/>
      <c r="P163" s="21">
        <v>0</v>
      </c>
      <c r="Q163" s="11">
        <v>0</v>
      </c>
      <c r="R163" s="11">
        <v>0</v>
      </c>
      <c r="S163" s="11">
        <v>0</v>
      </c>
      <c r="T163" s="21">
        <v>0</v>
      </c>
    </row>
    <row r="164" spans="1:20" s="12" customFormat="1" ht="15.9" customHeight="1" x14ac:dyDescent="0.25">
      <c r="A164" s="9">
        <v>44174</v>
      </c>
      <c r="B164" s="25">
        <v>153245</v>
      </c>
      <c r="C164" s="11">
        <v>150000</v>
      </c>
      <c r="D164" s="26" t="s">
        <v>240</v>
      </c>
      <c r="E164" s="12" t="s">
        <v>367</v>
      </c>
      <c r="F164" s="12" t="s">
        <v>380</v>
      </c>
      <c r="G164" s="12" t="s">
        <v>1120</v>
      </c>
      <c r="H164" s="13" t="s">
        <v>1101</v>
      </c>
      <c r="I164" s="12" t="s">
        <v>922</v>
      </c>
      <c r="J164" s="12" t="s">
        <v>509</v>
      </c>
      <c r="K164" s="12" t="s">
        <v>179</v>
      </c>
      <c r="L164" s="14">
        <f>M164*43560</f>
        <v>4999.9910399999999</v>
      </c>
      <c r="M164" s="15">
        <v>0.114784</v>
      </c>
      <c r="N164" s="15" t="s">
        <v>1108</v>
      </c>
      <c r="O164" s="14" t="s">
        <v>1108</v>
      </c>
      <c r="P164" s="20">
        <v>1900</v>
      </c>
      <c r="Q164" s="11">
        <v>675</v>
      </c>
      <c r="R164" s="22">
        <v>0</v>
      </c>
      <c r="S164" s="22">
        <v>0</v>
      </c>
      <c r="T164" s="16" t="s">
        <v>423</v>
      </c>
    </row>
    <row r="165" spans="1:20" s="12" customFormat="1" ht="15.9" customHeight="1" x14ac:dyDescent="0.25">
      <c r="A165" s="9">
        <v>44174</v>
      </c>
      <c r="B165" s="25">
        <v>153162</v>
      </c>
      <c r="C165" s="11">
        <v>450000</v>
      </c>
      <c r="D165" s="26" t="s">
        <v>349</v>
      </c>
      <c r="E165" s="12" t="s">
        <v>368</v>
      </c>
      <c r="F165" s="12" t="s">
        <v>286</v>
      </c>
      <c r="G165" s="12" t="s">
        <v>386</v>
      </c>
      <c r="H165" s="13" t="s">
        <v>1101</v>
      </c>
      <c r="I165" s="12" t="s">
        <v>1017</v>
      </c>
      <c r="J165" s="12" t="s">
        <v>710</v>
      </c>
      <c r="K165" s="12" t="s">
        <v>919</v>
      </c>
      <c r="L165" s="14">
        <f>M165*43560</f>
        <v>2499.9955199999999</v>
      </c>
      <c r="M165" s="15">
        <v>5.7391999999999999E-2</v>
      </c>
      <c r="N165" s="15" t="s">
        <v>1108</v>
      </c>
      <c r="O165" s="14" t="s">
        <v>1108</v>
      </c>
      <c r="P165" s="20">
        <v>1903</v>
      </c>
      <c r="Q165" s="11">
        <v>2472</v>
      </c>
      <c r="R165" s="22">
        <v>2</v>
      </c>
      <c r="S165" s="22">
        <v>1</v>
      </c>
      <c r="T165" s="16" t="s">
        <v>420</v>
      </c>
    </row>
    <row r="166" spans="1:20" s="12" customFormat="1" ht="15.9" customHeight="1" x14ac:dyDescent="0.25">
      <c r="A166" s="9">
        <v>44168</v>
      </c>
      <c r="B166" s="25">
        <v>153238</v>
      </c>
      <c r="C166" s="11">
        <v>5000</v>
      </c>
      <c r="D166" s="26" t="s">
        <v>239</v>
      </c>
      <c r="E166" s="12" t="s">
        <v>367</v>
      </c>
      <c r="F166" s="12" t="s">
        <v>285</v>
      </c>
      <c r="G166" s="12" t="s">
        <v>372</v>
      </c>
      <c r="H166" s="13" t="s">
        <v>1099</v>
      </c>
      <c r="I166" s="12" t="s">
        <v>1299</v>
      </c>
      <c r="J166" s="12" t="s">
        <v>624</v>
      </c>
      <c r="K166" s="12" t="s">
        <v>906</v>
      </c>
      <c r="L166" s="14">
        <f>M166*43560</f>
        <v>204732</v>
      </c>
      <c r="M166" s="15">
        <v>4.7</v>
      </c>
      <c r="N166" s="15">
        <f>C166/L166</f>
        <v>2.442217142410566E-2</v>
      </c>
      <c r="O166" s="14">
        <f>C166/M166</f>
        <v>1063.8297872340424</v>
      </c>
      <c r="P166" s="21">
        <v>0</v>
      </c>
      <c r="Q166" s="11">
        <v>0</v>
      </c>
      <c r="R166" s="11">
        <v>0</v>
      </c>
      <c r="S166" s="11">
        <v>0</v>
      </c>
      <c r="T166" s="21">
        <v>0</v>
      </c>
    </row>
    <row r="167" spans="1:20" s="12" customFormat="1" ht="15.9" customHeight="1" x14ac:dyDescent="0.25">
      <c r="A167" s="9">
        <v>44167</v>
      </c>
      <c r="B167" s="25">
        <v>153235</v>
      </c>
      <c r="C167" s="11">
        <v>26000</v>
      </c>
      <c r="D167" s="26" t="s">
        <v>235</v>
      </c>
      <c r="E167" s="12" t="s">
        <v>367</v>
      </c>
      <c r="F167" s="12" t="s">
        <v>285</v>
      </c>
      <c r="G167" s="12" t="s">
        <v>372</v>
      </c>
      <c r="H167" s="13" t="s">
        <v>1099</v>
      </c>
      <c r="I167" s="12" t="s">
        <v>1288</v>
      </c>
      <c r="J167" s="12" t="s">
        <v>747</v>
      </c>
      <c r="K167" s="12" t="s">
        <v>829</v>
      </c>
      <c r="L167" s="14">
        <f>M167*43560</f>
        <v>449974.8</v>
      </c>
      <c r="M167" s="15">
        <v>10.33</v>
      </c>
      <c r="N167" s="15">
        <f>C167/L167</f>
        <v>5.7781013514534595E-2</v>
      </c>
      <c r="O167" s="14">
        <f>C167/M167</f>
        <v>2516.9409486931268</v>
      </c>
      <c r="P167" s="21">
        <v>0</v>
      </c>
      <c r="Q167" s="11">
        <v>0</v>
      </c>
      <c r="R167" s="11">
        <v>0</v>
      </c>
      <c r="S167" s="11">
        <v>0</v>
      </c>
      <c r="T167" s="21">
        <v>0</v>
      </c>
    </row>
    <row r="168" spans="1:20" s="12" customFormat="1" ht="15.9" customHeight="1" x14ac:dyDescent="0.25">
      <c r="A168" s="9">
        <v>44167</v>
      </c>
      <c r="B168" s="25">
        <v>153230</v>
      </c>
      <c r="C168" s="11">
        <v>30000</v>
      </c>
      <c r="D168" s="26" t="s">
        <v>237</v>
      </c>
      <c r="E168" s="12" t="s">
        <v>367</v>
      </c>
      <c r="F168" s="12" t="s">
        <v>285</v>
      </c>
      <c r="G168" s="12" t="s">
        <v>1113</v>
      </c>
      <c r="H168" s="13" t="s">
        <v>1099</v>
      </c>
      <c r="I168" s="12" t="s">
        <v>921</v>
      </c>
      <c r="J168" s="12" t="s">
        <v>236</v>
      </c>
      <c r="K168" s="12" t="s">
        <v>864</v>
      </c>
      <c r="L168" s="14">
        <f>M168*43560</f>
        <v>3641.0061599999999</v>
      </c>
      <c r="M168" s="15">
        <v>8.3585999999999994E-2</v>
      </c>
      <c r="N168" s="15">
        <f>C168/L168</f>
        <v>8.239480704421549</v>
      </c>
      <c r="O168" s="14"/>
      <c r="P168" s="21">
        <v>0</v>
      </c>
      <c r="Q168" s="11">
        <v>0</v>
      </c>
      <c r="R168" s="11">
        <v>0</v>
      </c>
      <c r="S168" s="11">
        <v>0</v>
      </c>
      <c r="T168" s="21">
        <v>0</v>
      </c>
    </row>
    <row r="169" spans="1:20" s="12" customFormat="1" ht="15.9" customHeight="1" x14ac:dyDescent="0.25">
      <c r="A169" s="9">
        <v>44167</v>
      </c>
      <c r="B169" s="25">
        <v>153228</v>
      </c>
      <c r="C169" s="11">
        <v>220000</v>
      </c>
      <c r="D169" s="26" t="s">
        <v>238</v>
      </c>
      <c r="E169" s="12" t="s">
        <v>367</v>
      </c>
      <c r="F169" s="12" t="s">
        <v>285</v>
      </c>
      <c r="G169" s="12" t="s">
        <v>1112</v>
      </c>
      <c r="H169" s="13" t="s">
        <v>1101</v>
      </c>
      <c r="I169" s="12" t="s">
        <v>539</v>
      </c>
      <c r="J169" s="12" t="s">
        <v>214</v>
      </c>
      <c r="K169" s="12" t="s">
        <v>449</v>
      </c>
      <c r="L169" s="14">
        <f>M169*43560</f>
        <v>9999.9820799999998</v>
      </c>
      <c r="M169" s="15">
        <v>0.22956799999999999</v>
      </c>
      <c r="N169" s="15">
        <f>C169/L169</f>
        <v>22.00003942407065</v>
      </c>
      <c r="O169" s="14"/>
      <c r="P169" s="21">
        <v>0</v>
      </c>
      <c r="Q169" s="11">
        <v>0</v>
      </c>
      <c r="R169" s="11">
        <v>0</v>
      </c>
      <c r="S169" s="11">
        <v>0</v>
      </c>
      <c r="T169" s="21">
        <v>0</v>
      </c>
    </row>
    <row r="170" spans="1:20" s="12" customFormat="1" ht="15.9" customHeight="1" x14ac:dyDescent="0.25">
      <c r="A170" s="9">
        <v>44166</v>
      </c>
      <c r="B170" s="25">
        <v>153234</v>
      </c>
      <c r="C170" s="11">
        <v>50000</v>
      </c>
      <c r="D170" s="26" t="s">
        <v>233</v>
      </c>
      <c r="E170" s="12" t="s">
        <v>367</v>
      </c>
      <c r="F170" s="12" t="s">
        <v>285</v>
      </c>
      <c r="G170" s="18" t="s">
        <v>1114</v>
      </c>
      <c r="H170" s="13" t="s">
        <v>1100</v>
      </c>
      <c r="I170" s="12" t="s">
        <v>998</v>
      </c>
      <c r="J170" s="12" t="s">
        <v>232</v>
      </c>
      <c r="K170" s="12" t="s">
        <v>806</v>
      </c>
      <c r="L170" s="14">
        <f>M170*43560</f>
        <v>21780</v>
      </c>
      <c r="M170" s="15">
        <v>0.5</v>
      </c>
      <c r="N170" s="15">
        <f>C170/L170</f>
        <v>2.2956841138659319</v>
      </c>
      <c r="O170" s="14"/>
      <c r="P170" s="21">
        <v>0</v>
      </c>
      <c r="Q170" s="11">
        <v>0</v>
      </c>
      <c r="R170" s="11">
        <v>0</v>
      </c>
      <c r="S170" s="11">
        <v>0</v>
      </c>
      <c r="T170" s="21">
        <v>0</v>
      </c>
    </row>
    <row r="171" spans="1:20" s="12" customFormat="1" ht="15.9" customHeight="1" x14ac:dyDescent="0.25">
      <c r="A171" s="9">
        <v>44166</v>
      </c>
      <c r="B171" s="25">
        <v>153233</v>
      </c>
      <c r="C171" s="11">
        <v>117000</v>
      </c>
      <c r="D171" s="26" t="s">
        <v>234</v>
      </c>
      <c r="E171" s="12" t="s">
        <v>367</v>
      </c>
      <c r="F171" s="12" t="s">
        <v>285</v>
      </c>
      <c r="G171" s="12" t="s">
        <v>1112</v>
      </c>
      <c r="H171" s="13" t="s">
        <v>1101</v>
      </c>
      <c r="I171" s="12" t="s">
        <v>561</v>
      </c>
      <c r="J171" s="12" t="s">
        <v>503</v>
      </c>
      <c r="K171" s="12" t="s">
        <v>477</v>
      </c>
      <c r="L171" s="14">
        <f>M171*43560</f>
        <v>4999.9910399999999</v>
      </c>
      <c r="M171" s="15">
        <v>0.114784</v>
      </c>
      <c r="N171" s="15">
        <f>C171/L171</f>
        <v>23.400041932875144</v>
      </c>
      <c r="O171" s="14"/>
      <c r="P171" s="21">
        <v>0</v>
      </c>
      <c r="Q171" s="11">
        <v>0</v>
      </c>
      <c r="R171" s="11">
        <v>0</v>
      </c>
      <c r="S171" s="11">
        <v>0</v>
      </c>
      <c r="T171" s="21">
        <v>0</v>
      </c>
    </row>
    <row r="172" spans="1:20" s="12" customFormat="1" ht="15.9" customHeight="1" x14ac:dyDescent="0.25">
      <c r="A172" s="9">
        <v>44162</v>
      </c>
      <c r="B172" s="25">
        <v>153223</v>
      </c>
      <c r="C172" s="11">
        <v>800</v>
      </c>
      <c r="D172" s="26" t="s">
        <v>348</v>
      </c>
      <c r="E172" s="12" t="s">
        <v>367</v>
      </c>
      <c r="F172" s="12" t="s">
        <v>285</v>
      </c>
      <c r="G172" s="12" t="s">
        <v>1122</v>
      </c>
      <c r="H172" s="13" t="s">
        <v>1099</v>
      </c>
      <c r="J172" s="12" t="s">
        <v>603</v>
      </c>
      <c r="K172" s="12" t="s">
        <v>916</v>
      </c>
      <c r="L172" s="14">
        <f>M172*43560</f>
        <v>148104</v>
      </c>
      <c r="M172" s="15">
        <v>3.4</v>
      </c>
      <c r="N172" s="15">
        <f>C172/L172</f>
        <v>5.4016096796845464E-3</v>
      </c>
      <c r="O172" s="14">
        <f>C172/M172</f>
        <v>235.29411764705884</v>
      </c>
      <c r="P172" s="21">
        <v>0</v>
      </c>
      <c r="Q172" s="11">
        <v>0</v>
      </c>
      <c r="R172" s="11">
        <v>0</v>
      </c>
      <c r="S172" s="11">
        <v>0</v>
      </c>
      <c r="T172" s="21">
        <v>0</v>
      </c>
    </row>
    <row r="173" spans="1:20" s="12" customFormat="1" ht="15.9" customHeight="1" x14ac:dyDescent="0.25">
      <c r="A173" s="9">
        <v>44162</v>
      </c>
      <c r="B173" s="25">
        <v>153221</v>
      </c>
      <c r="C173" s="11">
        <v>5200</v>
      </c>
      <c r="D173" s="26" t="s">
        <v>231</v>
      </c>
      <c r="E173" s="12" t="s">
        <v>367</v>
      </c>
      <c r="F173" s="12" t="s">
        <v>285</v>
      </c>
      <c r="G173" s="12" t="s">
        <v>1122</v>
      </c>
      <c r="H173" s="13" t="s">
        <v>1099</v>
      </c>
      <c r="J173" s="12" t="s">
        <v>603</v>
      </c>
      <c r="K173" s="12" t="s">
        <v>851</v>
      </c>
      <c r="L173" s="14">
        <f>M173*43560</f>
        <v>149555.98548</v>
      </c>
      <c r="M173" s="15">
        <v>3.4333330000000002</v>
      </c>
      <c r="N173" s="15">
        <f>C173/L173</f>
        <v>3.4769588012880916E-2</v>
      </c>
      <c r="O173" s="14">
        <f>C173/M173</f>
        <v>1514.5632538410925</v>
      </c>
      <c r="P173" s="21">
        <v>0</v>
      </c>
      <c r="Q173" s="11">
        <v>0</v>
      </c>
      <c r="R173" s="11">
        <v>0</v>
      </c>
      <c r="S173" s="11">
        <v>0</v>
      </c>
      <c r="T173" s="21">
        <v>0</v>
      </c>
    </row>
    <row r="174" spans="1:20" s="12" customFormat="1" ht="15.9" customHeight="1" x14ac:dyDescent="0.25">
      <c r="A174" s="9">
        <v>44159</v>
      </c>
      <c r="B174" s="25">
        <v>153271</v>
      </c>
      <c r="C174" s="11">
        <v>194000</v>
      </c>
      <c r="D174" s="26" t="s">
        <v>27</v>
      </c>
      <c r="E174" s="12" t="s">
        <v>365</v>
      </c>
      <c r="F174" s="12" t="s">
        <v>286</v>
      </c>
      <c r="G174" s="18" t="s">
        <v>1109</v>
      </c>
      <c r="H174" s="13" t="s">
        <v>1099</v>
      </c>
      <c r="I174" s="12" t="s">
        <v>948</v>
      </c>
      <c r="J174" s="12" t="s">
        <v>630</v>
      </c>
      <c r="K174" s="12" t="s">
        <v>890</v>
      </c>
      <c r="L174" s="14">
        <f>M174*43560</f>
        <v>213356.87999999998</v>
      </c>
      <c r="M174" s="15">
        <v>4.8979999999999997</v>
      </c>
      <c r="N174" s="15" t="s">
        <v>1108</v>
      </c>
      <c r="O174" s="14" t="s">
        <v>1108</v>
      </c>
      <c r="P174" s="20">
        <v>2016</v>
      </c>
      <c r="Q174" s="11">
        <v>998</v>
      </c>
      <c r="R174" s="22">
        <v>2</v>
      </c>
      <c r="S174" s="22">
        <v>1</v>
      </c>
      <c r="T174" s="16" t="s">
        <v>414</v>
      </c>
    </row>
    <row r="175" spans="1:20" s="12" customFormat="1" ht="15.9" customHeight="1" x14ac:dyDescent="0.25">
      <c r="A175" s="9">
        <v>44159</v>
      </c>
      <c r="B175" s="25">
        <v>153219</v>
      </c>
      <c r="C175" s="11">
        <v>130000</v>
      </c>
      <c r="D175" s="26" t="s">
        <v>230</v>
      </c>
      <c r="E175" s="12" t="s">
        <v>367</v>
      </c>
      <c r="F175" s="12" t="s">
        <v>285</v>
      </c>
      <c r="G175" s="12" t="s">
        <v>1112</v>
      </c>
      <c r="H175" s="13" t="s">
        <v>1101</v>
      </c>
      <c r="I175" s="12" t="s">
        <v>541</v>
      </c>
      <c r="J175" s="12" t="s">
        <v>214</v>
      </c>
      <c r="K175" s="12" t="s">
        <v>473</v>
      </c>
      <c r="L175" s="14">
        <f>M175*43560</f>
        <v>4999.9910399999999</v>
      </c>
      <c r="M175" s="15">
        <v>0.114784</v>
      </c>
      <c r="N175" s="15">
        <f>C175/L175</f>
        <v>26.000046592083493</v>
      </c>
      <c r="O175" s="14"/>
      <c r="P175" s="21">
        <v>0</v>
      </c>
      <c r="Q175" s="11">
        <v>0</v>
      </c>
      <c r="R175" s="11">
        <v>0</v>
      </c>
      <c r="S175" s="11">
        <v>0</v>
      </c>
      <c r="T175" s="21">
        <v>0</v>
      </c>
    </row>
    <row r="176" spans="1:20" s="12" customFormat="1" ht="15.9" customHeight="1" x14ac:dyDescent="0.25">
      <c r="A176" s="9">
        <v>44158</v>
      </c>
      <c r="B176" s="25">
        <v>153261</v>
      </c>
      <c r="C176" s="11">
        <v>20000</v>
      </c>
      <c r="D176" s="26" t="s">
        <v>229</v>
      </c>
      <c r="E176" s="12" t="s">
        <v>367</v>
      </c>
      <c r="F176" s="12" t="s">
        <v>285</v>
      </c>
      <c r="G176" s="12" t="s">
        <v>372</v>
      </c>
      <c r="H176" s="13" t="s">
        <v>1099</v>
      </c>
      <c r="J176" s="12" t="s">
        <v>651</v>
      </c>
      <c r="K176" s="12" t="s">
        <v>810</v>
      </c>
      <c r="L176" s="14">
        <f>M176*43560</f>
        <v>1226039.76</v>
      </c>
      <c r="M176" s="15">
        <v>28.146000000000001</v>
      </c>
      <c r="N176" s="15">
        <f>C176/L176</f>
        <v>1.6312684671824999E-2</v>
      </c>
      <c r="O176" s="14">
        <f>C176/M176</f>
        <v>710.5805443046969</v>
      </c>
      <c r="P176" s="21">
        <v>0</v>
      </c>
      <c r="Q176" s="11">
        <v>0</v>
      </c>
      <c r="R176" s="11">
        <v>0</v>
      </c>
      <c r="S176" s="11">
        <v>0</v>
      </c>
      <c r="T176" s="21">
        <v>0</v>
      </c>
    </row>
    <row r="177" spans="1:20" s="12" customFormat="1" ht="15.9" customHeight="1" x14ac:dyDescent="0.25">
      <c r="A177" s="9">
        <v>44158</v>
      </c>
      <c r="B177" s="25">
        <v>153222</v>
      </c>
      <c r="C177" s="11">
        <v>2000</v>
      </c>
      <c r="D177" s="26" t="s">
        <v>228</v>
      </c>
      <c r="E177" s="12" t="s">
        <v>367</v>
      </c>
      <c r="F177" s="12" t="s">
        <v>285</v>
      </c>
      <c r="G177" s="12" t="s">
        <v>372</v>
      </c>
      <c r="H177" s="13" t="s">
        <v>1099</v>
      </c>
      <c r="J177" s="12" t="s">
        <v>616</v>
      </c>
      <c r="K177" s="12" t="s">
        <v>861</v>
      </c>
      <c r="L177" s="14">
        <f>M177*43560</f>
        <v>641989.89360000007</v>
      </c>
      <c r="M177" s="15">
        <v>14.738060000000001</v>
      </c>
      <c r="N177" s="15">
        <f>C177/L177</f>
        <v>3.1153138389529312E-3</v>
      </c>
      <c r="O177" s="14">
        <f>C177/M177</f>
        <v>135.70307082478968</v>
      </c>
      <c r="P177" s="21">
        <v>0</v>
      </c>
      <c r="Q177" s="11">
        <v>0</v>
      </c>
      <c r="R177" s="11">
        <v>0</v>
      </c>
      <c r="S177" s="11">
        <v>0</v>
      </c>
      <c r="T177" s="21">
        <v>0</v>
      </c>
    </row>
    <row r="178" spans="1:20" s="12" customFormat="1" ht="15.9" customHeight="1" x14ac:dyDescent="0.25">
      <c r="A178" s="9">
        <v>44154</v>
      </c>
      <c r="B178" s="25">
        <v>153207</v>
      </c>
      <c r="C178" s="11">
        <v>143000</v>
      </c>
      <c r="D178" s="26" t="s">
        <v>226</v>
      </c>
      <c r="E178" s="12" t="s">
        <v>367</v>
      </c>
      <c r="F178" s="12" t="s">
        <v>285</v>
      </c>
      <c r="G178" s="12" t="s">
        <v>1112</v>
      </c>
      <c r="H178" s="13" t="s">
        <v>1101</v>
      </c>
      <c r="I178" s="12" t="s">
        <v>555</v>
      </c>
      <c r="J178" s="12" t="s">
        <v>498</v>
      </c>
      <c r="K178" s="12" t="s">
        <v>447</v>
      </c>
      <c r="L178" s="14">
        <f>M178*43560</f>
        <v>4999.9910399999999</v>
      </c>
      <c r="M178" s="15">
        <v>0.114784</v>
      </c>
      <c r="N178" s="15">
        <f>C178/L178</f>
        <v>28.600051251291841</v>
      </c>
      <c r="O178" s="14"/>
      <c r="P178" s="21">
        <v>0</v>
      </c>
      <c r="Q178" s="11">
        <v>0</v>
      </c>
      <c r="R178" s="11">
        <v>0</v>
      </c>
      <c r="S178" s="11">
        <v>0</v>
      </c>
      <c r="T178" s="21">
        <v>0</v>
      </c>
    </row>
    <row r="179" spans="1:20" s="12" customFormat="1" ht="15.9" customHeight="1" x14ac:dyDescent="0.25">
      <c r="A179" s="9">
        <v>44154</v>
      </c>
      <c r="B179" s="25">
        <v>153204</v>
      </c>
      <c r="C179" s="11">
        <v>502200</v>
      </c>
      <c r="D179" s="26" t="s">
        <v>103</v>
      </c>
      <c r="E179" s="12" t="s">
        <v>365</v>
      </c>
      <c r="F179" s="12" t="s">
        <v>286</v>
      </c>
      <c r="G179" s="12" t="s">
        <v>1109</v>
      </c>
      <c r="H179" s="13" t="s">
        <v>1101</v>
      </c>
      <c r="I179" s="12" t="s">
        <v>930</v>
      </c>
      <c r="J179" s="12" t="s">
        <v>507</v>
      </c>
      <c r="K179" s="12" t="s">
        <v>462</v>
      </c>
      <c r="L179" s="14">
        <f>M179*43560</f>
        <v>16780.008959999999</v>
      </c>
      <c r="M179" s="15">
        <v>0.385216</v>
      </c>
      <c r="N179" s="15" t="s">
        <v>1108</v>
      </c>
      <c r="O179" s="14" t="s">
        <v>1108</v>
      </c>
      <c r="P179" s="20">
        <v>1965</v>
      </c>
      <c r="Q179" s="11">
        <v>2380</v>
      </c>
      <c r="R179" s="22">
        <v>2</v>
      </c>
      <c r="S179" s="22">
        <v>2</v>
      </c>
      <c r="T179" s="16" t="s">
        <v>413</v>
      </c>
    </row>
    <row r="180" spans="1:20" s="12" customFormat="1" ht="15.9" customHeight="1" x14ac:dyDescent="0.25">
      <c r="A180" s="9">
        <v>44154</v>
      </c>
      <c r="B180" s="25">
        <v>153203</v>
      </c>
      <c r="C180" s="11">
        <v>247800</v>
      </c>
      <c r="D180" s="26" t="s">
        <v>227</v>
      </c>
      <c r="E180" s="12" t="s">
        <v>367</v>
      </c>
      <c r="F180" s="12" t="s">
        <v>285</v>
      </c>
      <c r="G180" s="12" t="s">
        <v>1112</v>
      </c>
      <c r="H180" s="13" t="s">
        <v>1101</v>
      </c>
      <c r="I180" s="12" t="s">
        <v>564</v>
      </c>
      <c r="J180" s="12" t="s">
        <v>507</v>
      </c>
      <c r="K180" s="12" t="s">
        <v>462</v>
      </c>
      <c r="L180" s="14">
        <f>M180*43560</f>
        <v>27094.32</v>
      </c>
      <c r="M180" s="15">
        <v>0.622</v>
      </c>
      <c r="N180" s="15">
        <f>C180/L180</f>
        <v>9.1458283507391958</v>
      </c>
      <c r="O180" s="14"/>
      <c r="P180" s="21">
        <v>0</v>
      </c>
      <c r="Q180" s="11">
        <v>0</v>
      </c>
      <c r="R180" s="11">
        <v>0</v>
      </c>
      <c r="S180" s="11">
        <v>0</v>
      </c>
      <c r="T180" s="21">
        <v>0</v>
      </c>
    </row>
    <row r="181" spans="1:20" s="12" customFormat="1" ht="15.9" customHeight="1" x14ac:dyDescent="0.25">
      <c r="A181" s="9">
        <v>44152</v>
      </c>
      <c r="B181" s="25">
        <v>153217</v>
      </c>
      <c r="C181" s="11">
        <v>126500</v>
      </c>
      <c r="D181" s="26" t="s">
        <v>10</v>
      </c>
      <c r="E181" s="12" t="s">
        <v>368</v>
      </c>
      <c r="F181" s="12" t="s">
        <v>286</v>
      </c>
      <c r="G181" s="12" t="s">
        <v>366</v>
      </c>
      <c r="H181" s="13" t="s">
        <v>1100</v>
      </c>
      <c r="I181" s="12" t="s">
        <v>1044</v>
      </c>
      <c r="J181" s="12" t="s">
        <v>606</v>
      </c>
      <c r="K181" s="12" t="s">
        <v>781</v>
      </c>
      <c r="L181" s="14">
        <v>0</v>
      </c>
      <c r="M181" s="15">
        <v>0</v>
      </c>
      <c r="N181" s="15" t="s">
        <v>1108</v>
      </c>
      <c r="O181" s="14" t="s">
        <v>1108</v>
      </c>
      <c r="P181" s="20">
        <v>1983</v>
      </c>
      <c r="Q181" s="11">
        <v>750</v>
      </c>
      <c r="R181" s="22">
        <v>1</v>
      </c>
      <c r="S181" s="22">
        <v>1</v>
      </c>
      <c r="T181" s="16" t="s">
        <v>1095</v>
      </c>
    </row>
    <row r="182" spans="1:20" s="12" customFormat="1" ht="15.9" customHeight="1" x14ac:dyDescent="0.25">
      <c r="A182" s="9">
        <v>44151</v>
      </c>
      <c r="B182" s="25">
        <v>153200</v>
      </c>
      <c r="C182" s="11">
        <v>380000</v>
      </c>
      <c r="D182" s="26" t="s">
        <v>82</v>
      </c>
      <c r="E182" s="12" t="s">
        <v>368</v>
      </c>
      <c r="F182" s="12" t="s">
        <v>286</v>
      </c>
      <c r="G182" s="12" t="s">
        <v>386</v>
      </c>
      <c r="H182" s="13" t="s">
        <v>1101</v>
      </c>
      <c r="I182" s="12" t="s">
        <v>1020</v>
      </c>
      <c r="J182" s="12" t="s">
        <v>623</v>
      </c>
      <c r="K182" s="12" t="s">
        <v>850</v>
      </c>
      <c r="L182" s="14">
        <f>M182*43560</f>
        <v>2499.9955199999999</v>
      </c>
      <c r="M182" s="15">
        <v>5.7391999999999999E-2</v>
      </c>
      <c r="N182" s="15" t="s">
        <v>1108</v>
      </c>
      <c r="O182" s="14" t="s">
        <v>1108</v>
      </c>
      <c r="P182" s="20">
        <v>1876</v>
      </c>
      <c r="Q182" s="11">
        <v>2060</v>
      </c>
      <c r="R182" s="20">
        <v>2</v>
      </c>
      <c r="S182" s="20">
        <v>1</v>
      </c>
      <c r="T182" s="16" t="s">
        <v>413</v>
      </c>
    </row>
    <row r="183" spans="1:20" s="12" customFormat="1" ht="15.9" customHeight="1" x14ac:dyDescent="0.25">
      <c r="A183" s="9">
        <v>44147</v>
      </c>
      <c r="B183" s="25">
        <v>153196</v>
      </c>
      <c r="C183" s="11">
        <v>300000</v>
      </c>
      <c r="D183" s="26" t="s">
        <v>60</v>
      </c>
      <c r="E183" s="12" t="s">
        <v>365</v>
      </c>
      <c r="F183" s="12" t="s">
        <v>286</v>
      </c>
      <c r="G183" s="12" t="s">
        <v>1109</v>
      </c>
      <c r="H183" s="13" t="s">
        <v>1101</v>
      </c>
      <c r="I183" s="12" t="s">
        <v>966</v>
      </c>
      <c r="J183" s="12" t="s">
        <v>696</v>
      </c>
      <c r="K183" s="12" t="s">
        <v>877</v>
      </c>
      <c r="L183" s="14">
        <f>M183*43560</f>
        <v>7499.9865599999994</v>
      </c>
      <c r="M183" s="15">
        <v>0.172176</v>
      </c>
      <c r="N183" s="15" t="s">
        <v>1108</v>
      </c>
      <c r="O183" s="14" t="s">
        <v>1108</v>
      </c>
      <c r="P183" s="20">
        <v>1890</v>
      </c>
      <c r="Q183" s="11">
        <v>1357</v>
      </c>
      <c r="R183" s="22">
        <v>3</v>
      </c>
      <c r="S183" s="22">
        <v>1</v>
      </c>
      <c r="T183" s="16" t="s">
        <v>420</v>
      </c>
    </row>
    <row r="184" spans="1:20" s="12" customFormat="1" ht="15.9" customHeight="1" x14ac:dyDescent="0.25">
      <c r="A184" s="9">
        <v>44145</v>
      </c>
      <c r="B184" s="25">
        <v>153192</v>
      </c>
      <c r="C184" s="11">
        <v>50000</v>
      </c>
      <c r="D184" s="26" t="s">
        <v>225</v>
      </c>
      <c r="E184" s="12" t="s">
        <v>367</v>
      </c>
      <c r="F184" s="12" t="s">
        <v>285</v>
      </c>
      <c r="G184" s="12" t="s">
        <v>372</v>
      </c>
      <c r="H184" s="13" t="s">
        <v>1099</v>
      </c>
      <c r="J184" s="12" t="s">
        <v>187</v>
      </c>
      <c r="K184" s="12" t="s">
        <v>822</v>
      </c>
      <c r="L184" s="14">
        <f>M184*43560</f>
        <v>208826.63999999998</v>
      </c>
      <c r="M184" s="15">
        <v>4.7939999999999996</v>
      </c>
      <c r="N184" s="15">
        <f>C184/L184</f>
        <v>0.23943305317750649</v>
      </c>
      <c r="O184" s="14">
        <f>C184/M184</f>
        <v>10429.703796412183</v>
      </c>
      <c r="P184" s="21">
        <v>0</v>
      </c>
      <c r="Q184" s="11">
        <v>0</v>
      </c>
      <c r="R184" s="11">
        <v>0</v>
      </c>
      <c r="S184" s="11">
        <v>0</v>
      </c>
      <c r="T184" s="21">
        <v>0</v>
      </c>
    </row>
    <row r="185" spans="1:20" s="12" customFormat="1" ht="15.9" customHeight="1" x14ac:dyDescent="0.25">
      <c r="A185" s="9">
        <v>44140</v>
      </c>
      <c r="B185" s="25">
        <v>153185</v>
      </c>
      <c r="C185" s="11">
        <v>128000</v>
      </c>
      <c r="D185" s="26" t="s">
        <v>224</v>
      </c>
      <c r="E185" s="12" t="s">
        <v>367</v>
      </c>
      <c r="F185" s="12" t="s">
        <v>285</v>
      </c>
      <c r="G185" s="12" t="s">
        <v>372</v>
      </c>
      <c r="H185" s="13" t="s">
        <v>1099</v>
      </c>
      <c r="I185" s="12" t="s">
        <v>984</v>
      </c>
      <c r="J185" s="12" t="s">
        <v>640</v>
      </c>
      <c r="K185" s="12" t="s">
        <v>788</v>
      </c>
      <c r="L185" s="14">
        <f>M185*43560</f>
        <v>1765922.4</v>
      </c>
      <c r="M185" s="15">
        <v>40.54</v>
      </c>
      <c r="N185" s="15">
        <f>C185/L185</f>
        <v>7.2483366200009697E-2</v>
      </c>
      <c r="O185" s="14">
        <f>C185/M185</f>
        <v>3157.3754316724226</v>
      </c>
      <c r="P185" s="21">
        <v>0</v>
      </c>
      <c r="Q185" s="11">
        <v>0</v>
      </c>
      <c r="R185" s="11">
        <v>0</v>
      </c>
      <c r="S185" s="11">
        <v>0</v>
      </c>
      <c r="T185" s="21">
        <v>0</v>
      </c>
    </row>
    <row r="186" spans="1:20" s="12" customFormat="1" ht="15.9" customHeight="1" x14ac:dyDescent="0.25">
      <c r="A186" s="9">
        <v>44138</v>
      </c>
      <c r="B186" s="25">
        <v>153182</v>
      </c>
      <c r="C186" s="11">
        <v>60000</v>
      </c>
      <c r="D186" s="26" t="s">
        <v>222</v>
      </c>
      <c r="E186" s="12" t="s">
        <v>367</v>
      </c>
      <c r="F186" s="12" t="s">
        <v>285</v>
      </c>
      <c r="G186" s="12" t="s">
        <v>1112</v>
      </c>
      <c r="H186" s="13" t="s">
        <v>1101</v>
      </c>
      <c r="I186" s="12" t="s">
        <v>546</v>
      </c>
      <c r="J186" s="12" t="s">
        <v>528</v>
      </c>
      <c r="K186" s="12" t="s">
        <v>436</v>
      </c>
      <c r="L186" s="14">
        <f>M186*43560</f>
        <v>7499.9865599999994</v>
      </c>
      <c r="M186" s="15">
        <v>0.172176</v>
      </c>
      <c r="N186" s="15">
        <f>C186/L186</f>
        <v>8.000014336025691</v>
      </c>
      <c r="O186" s="14"/>
      <c r="P186" s="21">
        <v>0</v>
      </c>
      <c r="Q186" s="11">
        <v>0</v>
      </c>
      <c r="R186" s="11">
        <v>0</v>
      </c>
      <c r="S186" s="11">
        <v>0</v>
      </c>
      <c r="T186" s="21">
        <v>0</v>
      </c>
    </row>
    <row r="187" spans="1:20" s="12" customFormat="1" ht="15.9" customHeight="1" x14ac:dyDescent="0.25">
      <c r="A187" s="9">
        <v>44138</v>
      </c>
      <c r="B187" s="25">
        <v>153179</v>
      </c>
      <c r="C187" s="11">
        <v>115000</v>
      </c>
      <c r="D187" s="26" t="s">
        <v>223</v>
      </c>
      <c r="E187" s="12" t="s">
        <v>367</v>
      </c>
      <c r="F187" s="12" t="s">
        <v>285</v>
      </c>
      <c r="G187" s="12" t="s">
        <v>1112</v>
      </c>
      <c r="H187" s="13" t="s">
        <v>1101</v>
      </c>
      <c r="I187" s="12" t="s">
        <v>550</v>
      </c>
      <c r="J187" s="12" t="s">
        <v>510</v>
      </c>
      <c r="K187" s="12" t="s">
        <v>461</v>
      </c>
      <c r="L187" s="14">
        <f>M187*43560</f>
        <v>4999.9910399999999</v>
      </c>
      <c r="M187" s="15">
        <v>0.114784</v>
      </c>
      <c r="N187" s="15">
        <f>C187/L187</f>
        <v>23.000041216073861</v>
      </c>
      <c r="O187" s="14"/>
      <c r="P187" s="21">
        <v>0</v>
      </c>
      <c r="Q187" s="11">
        <v>0</v>
      </c>
      <c r="R187" s="11">
        <v>0</v>
      </c>
      <c r="S187" s="11">
        <v>0</v>
      </c>
      <c r="T187" s="21">
        <v>0</v>
      </c>
    </row>
    <row r="188" spans="1:20" s="12" customFormat="1" ht="15.9" customHeight="1" x14ac:dyDescent="0.25">
      <c r="A188" s="9">
        <v>44137</v>
      </c>
      <c r="B188" s="25">
        <v>153170</v>
      </c>
      <c r="C188" s="11">
        <v>7500</v>
      </c>
      <c r="D188" s="26" t="s">
        <v>347</v>
      </c>
      <c r="E188" s="12" t="s">
        <v>367</v>
      </c>
      <c r="F188" s="12" t="s">
        <v>285</v>
      </c>
      <c r="G188" s="12" t="s">
        <v>1123</v>
      </c>
      <c r="H188" s="13" t="s">
        <v>1099</v>
      </c>
      <c r="J188" s="12" t="s">
        <v>755</v>
      </c>
      <c r="K188" s="12" t="s">
        <v>868</v>
      </c>
      <c r="L188" s="14">
        <f>M188*43560</f>
        <v>410335.2</v>
      </c>
      <c r="M188" s="15">
        <v>9.42</v>
      </c>
      <c r="N188" s="15">
        <f>C188/L188</f>
        <v>1.8277739760079077E-2</v>
      </c>
      <c r="O188" s="14">
        <f>C188/M188</f>
        <v>796.17834394904457</v>
      </c>
      <c r="P188" s="21">
        <v>0</v>
      </c>
      <c r="Q188" s="11">
        <v>0</v>
      </c>
      <c r="R188" s="11">
        <v>0</v>
      </c>
      <c r="S188" s="11">
        <v>0</v>
      </c>
      <c r="T188" s="21">
        <v>0</v>
      </c>
    </row>
    <row r="189" spans="1:20" s="12" customFormat="1" ht="15.9" customHeight="1" x14ac:dyDescent="0.25">
      <c r="A189" s="9">
        <v>44134</v>
      </c>
      <c r="B189" s="25">
        <v>153175</v>
      </c>
      <c r="C189" s="11">
        <v>195000</v>
      </c>
      <c r="D189" s="26" t="s">
        <v>221</v>
      </c>
      <c r="E189" s="12" t="s">
        <v>367</v>
      </c>
      <c r="F189" s="12" t="s">
        <v>285</v>
      </c>
      <c r="G189" s="12" t="s">
        <v>1112</v>
      </c>
      <c r="H189" s="13" t="s">
        <v>1101</v>
      </c>
      <c r="I189" s="12" t="s">
        <v>567</v>
      </c>
      <c r="J189" s="12" t="s">
        <v>509</v>
      </c>
      <c r="K189" s="12" t="s">
        <v>442</v>
      </c>
      <c r="L189" s="14">
        <f>M189*43560</f>
        <v>4999.9910399999999</v>
      </c>
      <c r="M189" s="15">
        <v>0.114784</v>
      </c>
      <c r="N189" s="15">
        <f>C189/L189</f>
        <v>39.000069888125239</v>
      </c>
      <c r="O189" s="14"/>
      <c r="P189" s="21">
        <v>0</v>
      </c>
      <c r="Q189" s="11">
        <v>0</v>
      </c>
      <c r="R189" s="11">
        <v>0</v>
      </c>
      <c r="S189" s="11">
        <v>0</v>
      </c>
      <c r="T189" s="21">
        <v>0</v>
      </c>
    </row>
    <row r="190" spans="1:20" s="12" customFormat="1" ht="15.9" customHeight="1" x14ac:dyDescent="0.25">
      <c r="A190" s="9">
        <v>44133</v>
      </c>
      <c r="B190" s="25">
        <v>153177</v>
      </c>
      <c r="C190" s="11">
        <v>50000</v>
      </c>
      <c r="D190" s="26" t="s">
        <v>220</v>
      </c>
      <c r="E190" s="12" t="s">
        <v>367</v>
      </c>
      <c r="F190" s="12" t="s">
        <v>285</v>
      </c>
      <c r="G190" s="12" t="s">
        <v>372</v>
      </c>
      <c r="H190" s="13" t="s">
        <v>1099</v>
      </c>
      <c r="J190" s="12" t="s">
        <v>692</v>
      </c>
      <c r="K190" s="12" t="s">
        <v>869</v>
      </c>
      <c r="L190" s="14">
        <f>M190*43560</f>
        <v>329749.2</v>
      </c>
      <c r="M190" s="15">
        <v>7.57</v>
      </c>
      <c r="N190" s="15">
        <f>C190/L190</f>
        <v>0.15163039061201664</v>
      </c>
      <c r="O190" s="14">
        <f>C190/M190</f>
        <v>6605.0198150594451</v>
      </c>
      <c r="P190" s="21">
        <v>0</v>
      </c>
      <c r="Q190" s="11">
        <v>0</v>
      </c>
      <c r="R190" s="11">
        <v>0</v>
      </c>
      <c r="S190" s="11">
        <v>0</v>
      </c>
      <c r="T190" s="21">
        <v>0</v>
      </c>
    </row>
    <row r="191" spans="1:20" s="12" customFormat="1" ht="15.9" customHeight="1" x14ac:dyDescent="0.25">
      <c r="A191" s="9">
        <v>44133</v>
      </c>
      <c r="B191" s="25">
        <v>153172</v>
      </c>
      <c r="C191" s="11">
        <v>1750000</v>
      </c>
      <c r="D191" s="26" t="s">
        <v>127</v>
      </c>
      <c r="E191" s="12" t="s">
        <v>365</v>
      </c>
      <c r="F191" s="12" t="s">
        <v>286</v>
      </c>
      <c r="G191" s="12" t="s">
        <v>1109</v>
      </c>
      <c r="H191" s="13" t="s">
        <v>1100</v>
      </c>
      <c r="I191" s="12" t="s">
        <v>994</v>
      </c>
      <c r="J191" s="12" t="s">
        <v>601</v>
      </c>
      <c r="K191" s="12" t="s">
        <v>812</v>
      </c>
      <c r="L191" s="14">
        <f>M191*43560</f>
        <v>201769.91999999998</v>
      </c>
      <c r="M191" s="15">
        <v>4.6319999999999997</v>
      </c>
      <c r="N191" s="15" t="s">
        <v>1108</v>
      </c>
      <c r="O191" s="14" t="s">
        <v>1108</v>
      </c>
      <c r="P191" s="20">
        <v>2016</v>
      </c>
      <c r="Q191" s="11">
        <v>6035</v>
      </c>
      <c r="R191" s="22">
        <v>5</v>
      </c>
      <c r="S191" s="22">
        <v>4</v>
      </c>
      <c r="T191" s="16" t="s">
        <v>422</v>
      </c>
    </row>
    <row r="192" spans="1:20" s="12" customFormat="1" ht="15.9" customHeight="1" x14ac:dyDescent="0.25">
      <c r="A192" s="9">
        <v>44127</v>
      </c>
      <c r="B192" s="25">
        <v>153164</v>
      </c>
      <c r="C192" s="11">
        <v>200000</v>
      </c>
      <c r="D192" s="26" t="s">
        <v>31</v>
      </c>
      <c r="E192" s="12" t="s">
        <v>365</v>
      </c>
      <c r="F192" s="12" t="s">
        <v>380</v>
      </c>
      <c r="G192" s="12" t="s">
        <v>1120</v>
      </c>
      <c r="H192" s="13" t="s">
        <v>1101</v>
      </c>
      <c r="I192" s="12" t="s">
        <v>946</v>
      </c>
      <c r="J192" s="12" t="s">
        <v>626</v>
      </c>
      <c r="K192" s="12" t="s">
        <v>30</v>
      </c>
      <c r="L192" s="14">
        <f>M192*43560</f>
        <v>29048.987880000001</v>
      </c>
      <c r="M192" s="15">
        <v>0.66687300000000005</v>
      </c>
      <c r="N192" s="15" t="s">
        <v>1108</v>
      </c>
      <c r="O192" s="14" t="s">
        <v>1108</v>
      </c>
      <c r="P192" s="20">
        <v>1894</v>
      </c>
      <c r="Q192" s="11">
        <v>1336</v>
      </c>
      <c r="R192" s="22">
        <v>3</v>
      </c>
      <c r="S192" s="22">
        <v>2</v>
      </c>
      <c r="T192" s="16" t="s">
        <v>423</v>
      </c>
    </row>
    <row r="193" spans="1:20" s="12" customFormat="1" ht="15.9" customHeight="1" x14ac:dyDescent="0.25">
      <c r="A193" s="9">
        <v>44126</v>
      </c>
      <c r="B193" s="25">
        <v>153157</v>
      </c>
      <c r="C193" s="11">
        <v>250000</v>
      </c>
      <c r="D193" s="26" t="s">
        <v>47</v>
      </c>
      <c r="E193" s="12" t="s">
        <v>368</v>
      </c>
      <c r="F193" s="12" t="s">
        <v>286</v>
      </c>
      <c r="G193" s="12" t="s">
        <v>366</v>
      </c>
      <c r="H193" s="13" t="s">
        <v>1100</v>
      </c>
      <c r="I193" s="12" t="s">
        <v>1061</v>
      </c>
      <c r="J193" s="12" t="s">
        <v>738</v>
      </c>
      <c r="K193" s="12" t="s">
        <v>805</v>
      </c>
      <c r="L193" s="14">
        <v>0</v>
      </c>
      <c r="M193" s="15">
        <v>0</v>
      </c>
      <c r="N193" s="15" t="s">
        <v>1108</v>
      </c>
      <c r="O193" s="14" t="s">
        <v>1108</v>
      </c>
      <c r="P193" s="20">
        <v>1982</v>
      </c>
      <c r="Q193" s="11">
        <v>1425</v>
      </c>
      <c r="R193" s="22">
        <v>2</v>
      </c>
      <c r="S193" s="22">
        <v>2</v>
      </c>
      <c r="T193" s="16" t="s">
        <v>1095</v>
      </c>
    </row>
    <row r="194" spans="1:20" s="12" customFormat="1" ht="15.9" customHeight="1" x14ac:dyDescent="0.25">
      <c r="A194" s="9">
        <v>44125</v>
      </c>
      <c r="B194" s="25">
        <v>153155</v>
      </c>
      <c r="C194" s="11">
        <v>150000</v>
      </c>
      <c r="D194" s="26" t="s">
        <v>219</v>
      </c>
      <c r="E194" s="12" t="s">
        <v>367</v>
      </c>
      <c r="F194" s="12" t="s">
        <v>285</v>
      </c>
      <c r="G194" s="12" t="s">
        <v>1112</v>
      </c>
      <c r="H194" s="13" t="s">
        <v>1101</v>
      </c>
      <c r="I194" s="12" t="s">
        <v>567</v>
      </c>
      <c r="J194" s="12" t="s">
        <v>509</v>
      </c>
      <c r="K194" s="12" t="s">
        <v>454</v>
      </c>
      <c r="L194" s="14">
        <f>M194*43560</f>
        <v>4999.9910399999999</v>
      </c>
      <c r="M194" s="15">
        <v>0.114784</v>
      </c>
      <c r="N194" s="15">
        <f>C194/L194</f>
        <v>30.000053760096339</v>
      </c>
      <c r="O194" s="14"/>
      <c r="P194" s="21">
        <v>0</v>
      </c>
      <c r="Q194" s="11">
        <v>0</v>
      </c>
      <c r="R194" s="11">
        <v>0</v>
      </c>
      <c r="S194" s="11">
        <v>0</v>
      </c>
      <c r="T194" s="21">
        <v>0</v>
      </c>
    </row>
    <row r="195" spans="1:20" s="12" customFormat="1" ht="15.9" customHeight="1" x14ac:dyDescent="0.25">
      <c r="A195" s="9">
        <v>44124</v>
      </c>
      <c r="B195" s="25">
        <v>153199</v>
      </c>
      <c r="C195" s="11">
        <v>800</v>
      </c>
      <c r="D195" s="26" t="s">
        <v>346</v>
      </c>
      <c r="E195" s="12" t="s">
        <v>367</v>
      </c>
      <c r="F195" s="12" t="s">
        <v>285</v>
      </c>
      <c r="G195" s="12" t="s">
        <v>1122</v>
      </c>
      <c r="H195" s="13" t="s">
        <v>1099</v>
      </c>
      <c r="J195" s="12" t="s">
        <v>612</v>
      </c>
      <c r="K195" s="12" t="s">
        <v>851</v>
      </c>
      <c r="L195" s="14">
        <f>M195*43560</f>
        <v>148104</v>
      </c>
      <c r="M195" s="15">
        <v>3.4</v>
      </c>
      <c r="N195" s="15">
        <f>C195/L195</f>
        <v>5.4016096796845464E-3</v>
      </c>
      <c r="O195" s="14">
        <f>C195/M195</f>
        <v>235.29411764705884</v>
      </c>
      <c r="P195" s="21">
        <v>0</v>
      </c>
      <c r="Q195" s="11">
        <v>0</v>
      </c>
      <c r="R195" s="11">
        <v>0</v>
      </c>
      <c r="S195" s="11">
        <v>0</v>
      </c>
      <c r="T195" s="21">
        <v>0</v>
      </c>
    </row>
    <row r="196" spans="1:20" s="12" customFormat="1" ht="15.9" customHeight="1" x14ac:dyDescent="0.25">
      <c r="A196" s="9">
        <v>44124</v>
      </c>
      <c r="B196" s="25">
        <v>153198</v>
      </c>
      <c r="C196" s="11">
        <v>5200</v>
      </c>
      <c r="D196" s="26" t="s">
        <v>217</v>
      </c>
      <c r="E196" s="12" t="s">
        <v>367</v>
      </c>
      <c r="F196" s="12" t="s">
        <v>285</v>
      </c>
      <c r="G196" s="12" t="s">
        <v>1122</v>
      </c>
      <c r="H196" s="13" t="s">
        <v>1099</v>
      </c>
      <c r="J196" s="12" t="s">
        <v>612</v>
      </c>
      <c r="K196" s="12" t="s">
        <v>851</v>
      </c>
      <c r="L196" s="14">
        <f>M196*43560</f>
        <v>149555.98548</v>
      </c>
      <c r="M196" s="15">
        <v>3.4333330000000002</v>
      </c>
      <c r="N196" s="15">
        <f>C196/L196</f>
        <v>3.4769588012880916E-2</v>
      </c>
      <c r="O196" s="14">
        <f>C196/M196</f>
        <v>1514.5632538410925</v>
      </c>
      <c r="P196" s="21">
        <v>0</v>
      </c>
      <c r="Q196" s="11">
        <v>0</v>
      </c>
      <c r="R196" s="11">
        <v>0</v>
      </c>
      <c r="S196" s="11">
        <v>0</v>
      </c>
      <c r="T196" s="21">
        <v>0</v>
      </c>
    </row>
    <row r="197" spans="1:20" s="12" customFormat="1" ht="15.9" customHeight="1" x14ac:dyDescent="0.25">
      <c r="A197" s="9">
        <v>44124</v>
      </c>
      <c r="B197" s="25">
        <v>153149</v>
      </c>
      <c r="C197" s="11">
        <v>190000</v>
      </c>
      <c r="D197" s="26" t="s">
        <v>26</v>
      </c>
      <c r="E197" s="12" t="s">
        <v>367</v>
      </c>
      <c r="F197" s="12" t="s">
        <v>286</v>
      </c>
      <c r="G197" s="12" t="s">
        <v>1121</v>
      </c>
      <c r="H197" s="13" t="s">
        <v>1101</v>
      </c>
      <c r="I197" s="12" t="s">
        <v>938</v>
      </c>
      <c r="J197" s="12" t="s">
        <v>700</v>
      </c>
      <c r="K197" s="12" t="s">
        <v>850</v>
      </c>
      <c r="L197" s="14">
        <f>M197*43560</f>
        <v>2499.9955199999999</v>
      </c>
      <c r="M197" s="15">
        <v>5.7391999999999999E-2</v>
      </c>
      <c r="N197" s="15" t="s">
        <v>1108</v>
      </c>
      <c r="O197" s="14" t="s">
        <v>1108</v>
      </c>
      <c r="P197" s="20">
        <v>1900</v>
      </c>
      <c r="Q197" s="11">
        <v>1460</v>
      </c>
      <c r="R197" s="22">
        <v>0</v>
      </c>
      <c r="S197" s="22">
        <v>0</v>
      </c>
      <c r="T197" s="16" t="s">
        <v>420</v>
      </c>
    </row>
    <row r="198" spans="1:20" s="12" customFormat="1" ht="15.9" customHeight="1" x14ac:dyDescent="0.25">
      <c r="A198" s="9">
        <v>44124</v>
      </c>
      <c r="B198" s="25">
        <v>153148</v>
      </c>
      <c r="C198" s="11">
        <v>13000</v>
      </c>
      <c r="D198" s="26" t="s">
        <v>218</v>
      </c>
      <c r="E198" s="12" t="s">
        <v>367</v>
      </c>
      <c r="F198" s="12" t="s">
        <v>285</v>
      </c>
      <c r="G198" s="12" t="s">
        <v>372</v>
      </c>
      <c r="H198" s="13" t="s">
        <v>1099</v>
      </c>
      <c r="J198" s="12" t="s">
        <v>719</v>
      </c>
      <c r="K198" s="12" t="s">
        <v>848</v>
      </c>
      <c r="L198" s="14">
        <f>M198*43560</f>
        <v>405108.00000000006</v>
      </c>
      <c r="M198" s="15">
        <v>9.3000000000000007</v>
      </c>
      <c r="N198" s="15">
        <f>C198/L198</f>
        <v>3.2090208043287216E-2</v>
      </c>
      <c r="O198" s="14">
        <f>C198/M198</f>
        <v>1397.8494623655913</v>
      </c>
      <c r="P198" s="21">
        <v>0</v>
      </c>
      <c r="Q198" s="11">
        <v>0</v>
      </c>
      <c r="R198" s="11">
        <v>0</v>
      </c>
      <c r="S198" s="11">
        <v>0</v>
      </c>
      <c r="T198" s="21">
        <v>0</v>
      </c>
    </row>
    <row r="199" spans="1:20" s="12" customFormat="1" ht="15.9" customHeight="1" x14ac:dyDescent="0.25">
      <c r="A199" s="9">
        <v>44120</v>
      </c>
      <c r="B199" s="25">
        <v>153147</v>
      </c>
      <c r="C199" s="11">
        <v>229000</v>
      </c>
      <c r="D199" s="26" t="s">
        <v>38</v>
      </c>
      <c r="E199" s="12" t="s">
        <v>368</v>
      </c>
      <c r="F199" s="12" t="s">
        <v>286</v>
      </c>
      <c r="G199" s="12" t="s">
        <v>366</v>
      </c>
      <c r="H199" s="13" t="s">
        <v>1100</v>
      </c>
      <c r="I199" s="12" t="s">
        <v>1045</v>
      </c>
      <c r="J199" s="12" t="s">
        <v>727</v>
      </c>
      <c r="K199" s="12" t="s">
        <v>837</v>
      </c>
      <c r="L199" s="14">
        <v>0</v>
      </c>
      <c r="M199" s="15">
        <v>0</v>
      </c>
      <c r="N199" s="15" t="s">
        <v>1108</v>
      </c>
      <c r="O199" s="14" t="s">
        <v>1108</v>
      </c>
      <c r="P199" s="20">
        <v>1983</v>
      </c>
      <c r="Q199" s="11">
        <v>1110</v>
      </c>
      <c r="R199" s="22">
        <v>2</v>
      </c>
      <c r="S199" s="22">
        <v>2</v>
      </c>
      <c r="T199" s="16" t="s">
        <v>1095</v>
      </c>
    </row>
    <row r="200" spans="1:20" s="12" customFormat="1" ht="15.9" customHeight="1" x14ac:dyDescent="0.25">
      <c r="A200" s="9">
        <v>44120</v>
      </c>
      <c r="B200" s="25">
        <v>153143</v>
      </c>
      <c r="C200" s="11">
        <v>23000</v>
      </c>
      <c r="D200" s="26" t="s">
        <v>141</v>
      </c>
      <c r="E200" s="12" t="s">
        <v>367</v>
      </c>
      <c r="F200" s="12" t="s">
        <v>285</v>
      </c>
      <c r="G200" s="18" t="s">
        <v>372</v>
      </c>
      <c r="H200" s="13" t="s">
        <v>1099</v>
      </c>
      <c r="J200" s="12" t="s">
        <v>641</v>
      </c>
      <c r="K200" s="12" t="s">
        <v>751</v>
      </c>
      <c r="L200" s="14">
        <f>M200*43560</f>
        <v>290109.60000000003</v>
      </c>
      <c r="M200" s="15">
        <v>6.66</v>
      </c>
      <c r="N200" s="15">
        <f>C200/L200</f>
        <v>7.9280382310685335E-2</v>
      </c>
      <c r="O200" s="14">
        <f>C200/M200</f>
        <v>3453.4534534534532</v>
      </c>
      <c r="P200" s="21">
        <v>0</v>
      </c>
      <c r="Q200" s="11">
        <v>0</v>
      </c>
      <c r="R200" s="11">
        <v>0</v>
      </c>
      <c r="S200" s="11">
        <v>0</v>
      </c>
      <c r="T200" s="21">
        <v>0</v>
      </c>
    </row>
    <row r="201" spans="1:20" s="12" customFormat="1" ht="15.9" customHeight="1" x14ac:dyDescent="0.25">
      <c r="A201" s="9">
        <v>44119</v>
      </c>
      <c r="B201" s="25">
        <v>153151</v>
      </c>
      <c r="C201" s="11">
        <v>188000</v>
      </c>
      <c r="D201" s="26" t="s">
        <v>24</v>
      </c>
      <c r="E201" s="12" t="s">
        <v>365</v>
      </c>
      <c r="F201" s="12" t="s">
        <v>286</v>
      </c>
      <c r="G201" s="12" t="s">
        <v>1109</v>
      </c>
      <c r="H201" s="13" t="s">
        <v>1101</v>
      </c>
      <c r="I201" s="12" t="s">
        <v>927</v>
      </c>
      <c r="J201" s="12" t="s">
        <v>22</v>
      </c>
      <c r="K201" s="12" t="s">
        <v>23</v>
      </c>
      <c r="L201" s="14">
        <f>M201*43560</f>
        <v>2499.9955199999999</v>
      </c>
      <c r="M201" s="15">
        <v>5.7391999999999999E-2</v>
      </c>
      <c r="N201" s="15" t="s">
        <v>1108</v>
      </c>
      <c r="O201" s="14" t="s">
        <v>1108</v>
      </c>
      <c r="P201" s="20">
        <v>1901</v>
      </c>
      <c r="Q201" s="11">
        <v>1148</v>
      </c>
      <c r="R201" s="22">
        <v>2</v>
      </c>
      <c r="S201" s="22">
        <v>1</v>
      </c>
      <c r="T201" s="16" t="s">
        <v>419</v>
      </c>
    </row>
    <row r="202" spans="1:20" s="12" customFormat="1" ht="15.9" customHeight="1" x14ac:dyDescent="0.25">
      <c r="A202" s="9">
        <v>44119</v>
      </c>
      <c r="B202" s="25">
        <v>153125</v>
      </c>
      <c r="C202" s="11">
        <v>140000</v>
      </c>
      <c r="D202" s="26" t="s">
        <v>216</v>
      </c>
      <c r="E202" s="12" t="s">
        <v>367</v>
      </c>
      <c r="F202" s="12" t="s">
        <v>285</v>
      </c>
      <c r="G202" s="12" t="s">
        <v>1112</v>
      </c>
      <c r="H202" s="13" t="s">
        <v>1101</v>
      </c>
      <c r="I202" s="12" t="s">
        <v>543</v>
      </c>
      <c r="J202" s="12" t="s">
        <v>214</v>
      </c>
      <c r="K202" s="12" t="s">
        <v>478</v>
      </c>
      <c r="L202" s="14">
        <f>M202*43560</f>
        <v>4999.9910399999999</v>
      </c>
      <c r="M202" s="15">
        <v>0.114784</v>
      </c>
      <c r="N202" s="15">
        <f>C202/L202</f>
        <v>28.000050176089918</v>
      </c>
      <c r="O202" s="14"/>
      <c r="P202" s="21">
        <v>0</v>
      </c>
      <c r="Q202" s="11">
        <v>0</v>
      </c>
      <c r="R202" s="11">
        <v>0</v>
      </c>
      <c r="S202" s="11">
        <v>0</v>
      </c>
      <c r="T202" s="21">
        <v>0</v>
      </c>
    </row>
    <row r="203" spans="1:20" s="12" customFormat="1" ht="15.9" customHeight="1" x14ac:dyDescent="0.25">
      <c r="A203" s="9">
        <v>44119</v>
      </c>
      <c r="B203" s="25">
        <v>153124</v>
      </c>
      <c r="C203" s="11">
        <v>115000</v>
      </c>
      <c r="D203" s="26" t="s">
        <v>215</v>
      </c>
      <c r="E203" s="12" t="s">
        <v>367</v>
      </c>
      <c r="F203" s="12" t="s">
        <v>285</v>
      </c>
      <c r="G203" s="12" t="s">
        <v>1112</v>
      </c>
      <c r="H203" s="13" t="s">
        <v>1101</v>
      </c>
      <c r="I203" s="12" t="s">
        <v>539</v>
      </c>
      <c r="J203" s="12" t="s">
        <v>214</v>
      </c>
      <c r="K203" s="12" t="s">
        <v>440</v>
      </c>
      <c r="L203" s="14">
        <f>M203*43560</f>
        <v>4999.9910399999999</v>
      </c>
      <c r="M203" s="15">
        <v>0.114784</v>
      </c>
      <c r="N203" s="15">
        <f>C203/L203</f>
        <v>23.000041216073861</v>
      </c>
      <c r="O203" s="14"/>
      <c r="P203" s="21">
        <v>0</v>
      </c>
      <c r="Q203" s="11">
        <v>0</v>
      </c>
      <c r="R203" s="11">
        <v>0</v>
      </c>
      <c r="S203" s="11">
        <v>0</v>
      </c>
      <c r="T203" s="21">
        <v>0</v>
      </c>
    </row>
    <row r="204" spans="1:20" s="12" customFormat="1" ht="15.9" customHeight="1" x14ac:dyDescent="0.25">
      <c r="A204" s="9">
        <v>44118</v>
      </c>
      <c r="B204" s="25">
        <v>153135</v>
      </c>
      <c r="C204" s="11">
        <v>10000</v>
      </c>
      <c r="D204" s="26" t="s">
        <v>332</v>
      </c>
      <c r="E204" s="12" t="s">
        <v>365</v>
      </c>
      <c r="F204" s="12" t="s">
        <v>286</v>
      </c>
      <c r="G204" s="18" t="s">
        <v>1110</v>
      </c>
      <c r="H204" s="13" t="s">
        <v>1099</v>
      </c>
      <c r="I204" s="12" t="s">
        <v>968</v>
      </c>
      <c r="J204" s="12" t="s">
        <v>345</v>
      </c>
      <c r="K204" s="12" t="s">
        <v>867</v>
      </c>
      <c r="L204" s="14">
        <f>M204*43560</f>
        <v>6843.0582000000004</v>
      </c>
      <c r="M204" s="15">
        <v>0.15709500000000001</v>
      </c>
      <c r="N204" s="15" t="s">
        <v>1108</v>
      </c>
      <c r="O204" s="14" t="s">
        <v>1108</v>
      </c>
      <c r="P204" s="20">
        <v>2020</v>
      </c>
      <c r="Q204" s="11">
        <v>1360</v>
      </c>
      <c r="R204" s="22">
        <v>3</v>
      </c>
      <c r="S204" s="22">
        <v>2</v>
      </c>
      <c r="T204" s="16" t="s">
        <v>414</v>
      </c>
    </row>
    <row r="205" spans="1:20" s="12" customFormat="1" ht="15.9" customHeight="1" x14ac:dyDescent="0.25">
      <c r="A205" s="9">
        <v>44118</v>
      </c>
      <c r="B205" s="25">
        <v>153126</v>
      </c>
      <c r="C205" s="11">
        <v>285000</v>
      </c>
      <c r="D205" s="26" t="s">
        <v>51</v>
      </c>
      <c r="E205" s="12" t="s">
        <v>365</v>
      </c>
      <c r="F205" s="12" t="s">
        <v>286</v>
      </c>
      <c r="G205" s="12" t="s">
        <v>1109</v>
      </c>
      <c r="H205" s="13" t="s">
        <v>1101</v>
      </c>
      <c r="I205" s="12" t="s">
        <v>972</v>
      </c>
      <c r="J205" s="12" t="s">
        <v>618</v>
      </c>
      <c r="K205" s="12" t="s">
        <v>816</v>
      </c>
      <c r="L205" s="14">
        <f>M205*43560</f>
        <v>7499.9865599999994</v>
      </c>
      <c r="M205" s="15">
        <v>0.172176</v>
      </c>
      <c r="N205" s="15" t="s">
        <v>1108</v>
      </c>
      <c r="O205" s="14" t="s">
        <v>1108</v>
      </c>
      <c r="P205" s="20">
        <v>1902</v>
      </c>
      <c r="Q205" s="11">
        <v>1165</v>
      </c>
      <c r="R205" s="22">
        <v>2</v>
      </c>
      <c r="S205" s="22">
        <v>1</v>
      </c>
      <c r="T205" s="16" t="s">
        <v>420</v>
      </c>
    </row>
    <row r="206" spans="1:20" s="12" customFormat="1" ht="15.9" customHeight="1" x14ac:dyDescent="0.25">
      <c r="A206" s="9">
        <v>44117</v>
      </c>
      <c r="B206" s="25">
        <v>153130</v>
      </c>
      <c r="C206" s="11">
        <v>220000</v>
      </c>
      <c r="D206" s="26" t="s">
        <v>37</v>
      </c>
      <c r="E206" s="12" t="s">
        <v>368</v>
      </c>
      <c r="F206" s="12" t="s">
        <v>286</v>
      </c>
      <c r="G206" s="12" t="s">
        <v>366</v>
      </c>
      <c r="H206" s="13" t="s">
        <v>1100</v>
      </c>
      <c r="I206" s="12" t="s">
        <v>1060</v>
      </c>
      <c r="J206" s="12" t="s">
        <v>679</v>
      </c>
      <c r="K206" s="12" t="s">
        <v>648</v>
      </c>
      <c r="L206" s="14">
        <v>0</v>
      </c>
      <c r="M206" s="15">
        <v>0</v>
      </c>
      <c r="N206" s="15" t="s">
        <v>1108</v>
      </c>
      <c r="O206" s="14" t="s">
        <v>1108</v>
      </c>
      <c r="P206" s="20">
        <v>1982</v>
      </c>
      <c r="Q206" s="11">
        <v>1425</v>
      </c>
      <c r="R206" s="22">
        <v>2</v>
      </c>
      <c r="S206" s="22">
        <v>2</v>
      </c>
      <c r="T206" s="16" t="s">
        <v>420</v>
      </c>
    </row>
    <row r="207" spans="1:20" s="12" customFormat="1" ht="15.9" customHeight="1" x14ac:dyDescent="0.25">
      <c r="A207" s="9">
        <v>44116</v>
      </c>
      <c r="B207" s="25">
        <v>153145</v>
      </c>
      <c r="C207" s="11">
        <v>340000</v>
      </c>
      <c r="D207" s="26" t="s">
        <v>75</v>
      </c>
      <c r="E207" s="12" t="s">
        <v>365</v>
      </c>
      <c r="F207" s="12" t="s">
        <v>286</v>
      </c>
      <c r="G207" s="12" t="s">
        <v>1109</v>
      </c>
      <c r="H207" s="13" t="s">
        <v>1101</v>
      </c>
      <c r="I207" s="12" t="s">
        <v>1001</v>
      </c>
      <c r="J207" s="12" t="s">
        <v>74</v>
      </c>
      <c r="K207" s="12" t="s">
        <v>846</v>
      </c>
      <c r="L207" s="14">
        <f>M207*43560</f>
        <v>4999.9910399999999</v>
      </c>
      <c r="M207" s="15">
        <v>0.114784</v>
      </c>
      <c r="N207" s="15" t="s">
        <v>1108</v>
      </c>
      <c r="O207" s="14" t="s">
        <v>1108</v>
      </c>
      <c r="P207" s="20">
        <v>2005</v>
      </c>
      <c r="Q207" s="11">
        <v>1440</v>
      </c>
      <c r="R207" s="22">
        <v>3</v>
      </c>
      <c r="S207" s="22">
        <v>2</v>
      </c>
      <c r="T207" s="16" t="s">
        <v>414</v>
      </c>
    </row>
    <row r="208" spans="1:20" s="12" customFormat="1" ht="15.9" customHeight="1" x14ac:dyDescent="0.25">
      <c r="A208" s="9">
        <v>44106</v>
      </c>
      <c r="B208" s="25">
        <v>153111</v>
      </c>
      <c r="C208" s="11">
        <v>49600</v>
      </c>
      <c r="D208" s="26" t="s">
        <v>344</v>
      </c>
      <c r="E208" s="12" t="s">
        <v>367</v>
      </c>
      <c r="F208" s="12" t="s">
        <v>285</v>
      </c>
      <c r="G208" s="18" t="s">
        <v>372</v>
      </c>
      <c r="H208" s="13" t="s">
        <v>1099</v>
      </c>
      <c r="J208" s="12" t="s">
        <v>669</v>
      </c>
      <c r="K208" s="12" t="s">
        <v>343</v>
      </c>
      <c r="L208" s="14">
        <f>M208*43560</f>
        <v>7499.9865599999994</v>
      </c>
      <c r="M208" s="15">
        <v>0.172176</v>
      </c>
      <c r="N208" s="15">
        <f>C208/L208</f>
        <v>6.6133451844479048</v>
      </c>
      <c r="O208" s="14"/>
      <c r="P208" s="21">
        <v>0</v>
      </c>
      <c r="Q208" s="11">
        <v>0</v>
      </c>
      <c r="R208" s="11">
        <v>0</v>
      </c>
      <c r="S208" s="11">
        <v>0</v>
      </c>
      <c r="T208" s="21">
        <v>0</v>
      </c>
    </row>
    <row r="209" spans="1:20" s="12" customFormat="1" ht="15.9" customHeight="1" x14ac:dyDescent="0.25">
      <c r="A209" s="9">
        <v>44106</v>
      </c>
      <c r="B209" s="25">
        <v>153107</v>
      </c>
      <c r="C209" s="11">
        <v>120000</v>
      </c>
      <c r="D209" s="26" t="s">
        <v>342</v>
      </c>
      <c r="E209" s="12" t="s">
        <v>367</v>
      </c>
      <c r="F209" s="12" t="s">
        <v>285</v>
      </c>
      <c r="G209" s="12" t="s">
        <v>372</v>
      </c>
      <c r="H209" s="13" t="s">
        <v>1099</v>
      </c>
      <c r="J209" s="12" t="s">
        <v>751</v>
      </c>
      <c r="K209" s="12" t="s">
        <v>343</v>
      </c>
      <c r="L209" s="14">
        <f>M209*43560</f>
        <v>264409.2</v>
      </c>
      <c r="M209" s="15">
        <v>6.07</v>
      </c>
      <c r="N209" s="15">
        <f>C209/L209</f>
        <v>0.45384199944631276</v>
      </c>
      <c r="O209" s="14">
        <f>C209/M209</f>
        <v>19769.357495881384</v>
      </c>
      <c r="P209" s="21">
        <v>0</v>
      </c>
      <c r="Q209" s="11">
        <v>0</v>
      </c>
      <c r="R209" s="11">
        <v>0</v>
      </c>
      <c r="S209" s="11">
        <v>0</v>
      </c>
      <c r="T209" s="21">
        <v>0</v>
      </c>
    </row>
    <row r="210" spans="1:20" s="12" customFormat="1" ht="15.9" customHeight="1" x14ac:dyDescent="0.25">
      <c r="A210" s="9">
        <v>44105</v>
      </c>
      <c r="B210" s="25">
        <v>153101</v>
      </c>
      <c r="C210" s="11">
        <v>37000</v>
      </c>
      <c r="D210" s="26" t="s">
        <v>213</v>
      </c>
      <c r="E210" s="12" t="s">
        <v>367</v>
      </c>
      <c r="F210" s="12" t="s">
        <v>285</v>
      </c>
      <c r="G210" s="12" t="s">
        <v>1112</v>
      </c>
      <c r="H210" s="13" t="s">
        <v>1101</v>
      </c>
      <c r="I210" s="12" t="s">
        <v>557</v>
      </c>
      <c r="J210" s="12" t="s">
        <v>430</v>
      </c>
      <c r="K210" s="12" t="s">
        <v>485</v>
      </c>
      <c r="L210" s="14">
        <f>M210*43560</f>
        <v>4999.9910399999999</v>
      </c>
      <c r="M210" s="15">
        <v>0.114784</v>
      </c>
      <c r="N210" s="15">
        <f>C210/L210</f>
        <v>7.4000132608237639</v>
      </c>
      <c r="O210" s="14"/>
      <c r="P210" s="21">
        <v>0</v>
      </c>
      <c r="Q210" s="11">
        <v>0</v>
      </c>
      <c r="R210" s="11">
        <v>0</v>
      </c>
      <c r="S210" s="11">
        <v>0</v>
      </c>
      <c r="T210" s="21">
        <v>0</v>
      </c>
    </row>
    <row r="211" spans="1:20" s="12" customFormat="1" ht="15.9" customHeight="1" x14ac:dyDescent="0.25">
      <c r="A211" s="9">
        <v>44105</v>
      </c>
      <c r="B211" s="25">
        <v>153097</v>
      </c>
      <c r="C211" s="11">
        <v>1200000</v>
      </c>
      <c r="D211" s="26" t="s">
        <v>340</v>
      </c>
      <c r="E211" s="12" t="s">
        <v>368</v>
      </c>
      <c r="F211" s="12" t="s">
        <v>286</v>
      </c>
      <c r="G211" s="12" t="s">
        <v>386</v>
      </c>
      <c r="H211" s="13" t="s">
        <v>1101</v>
      </c>
      <c r="I211" s="12" t="s">
        <v>986</v>
      </c>
      <c r="J211" s="12" t="s">
        <v>341</v>
      </c>
      <c r="K211" s="12" t="s">
        <v>828</v>
      </c>
      <c r="L211" s="14">
        <f>M211*43560</f>
        <v>7499.9865599999994</v>
      </c>
      <c r="M211" s="15">
        <v>0.172176</v>
      </c>
      <c r="N211" s="15" t="s">
        <v>1108</v>
      </c>
      <c r="O211" s="14" t="s">
        <v>1108</v>
      </c>
      <c r="P211" s="20" t="s">
        <v>1098</v>
      </c>
      <c r="Q211" s="11">
        <f>960+1875+1826</f>
        <v>4661</v>
      </c>
      <c r="R211" s="22">
        <v>4</v>
      </c>
      <c r="S211" s="22">
        <v>3</v>
      </c>
      <c r="T211" s="16" t="s">
        <v>422</v>
      </c>
    </row>
    <row r="212" spans="1:20" s="12" customFormat="1" ht="15.9" customHeight="1" x14ac:dyDescent="0.25">
      <c r="A212" s="9">
        <v>44103</v>
      </c>
      <c r="B212" s="25">
        <v>153134</v>
      </c>
      <c r="C212" s="11">
        <v>209000</v>
      </c>
      <c r="D212" s="26" t="s">
        <v>34</v>
      </c>
      <c r="E212" s="12" t="s">
        <v>365</v>
      </c>
      <c r="F212" s="12" t="s">
        <v>286</v>
      </c>
      <c r="G212" s="18" t="s">
        <v>1109</v>
      </c>
      <c r="H212" s="13" t="s">
        <v>1099</v>
      </c>
      <c r="I212" s="12" t="s">
        <v>964</v>
      </c>
      <c r="J212" s="12" t="s">
        <v>33</v>
      </c>
      <c r="K212" s="12" t="s">
        <v>820</v>
      </c>
      <c r="L212" s="14">
        <f>M212*43560</f>
        <v>388990.8</v>
      </c>
      <c r="M212" s="15">
        <v>8.93</v>
      </c>
      <c r="N212" s="15" t="s">
        <v>1108</v>
      </c>
      <c r="O212" s="14" t="s">
        <v>1108</v>
      </c>
      <c r="P212" s="20">
        <v>1978</v>
      </c>
      <c r="Q212" s="11">
        <v>1152</v>
      </c>
      <c r="R212" s="22">
        <v>3</v>
      </c>
      <c r="S212" s="22">
        <v>1</v>
      </c>
      <c r="T212" s="16" t="s">
        <v>419</v>
      </c>
    </row>
    <row r="213" spans="1:20" s="12" customFormat="1" ht="15.9" customHeight="1" x14ac:dyDescent="0.25">
      <c r="A213" s="9">
        <v>44103</v>
      </c>
      <c r="B213" s="25">
        <v>153091</v>
      </c>
      <c r="C213" s="11">
        <v>435000</v>
      </c>
      <c r="D213" s="26" t="s">
        <v>97</v>
      </c>
      <c r="E213" s="12" t="s">
        <v>365</v>
      </c>
      <c r="F213" s="12" t="s">
        <v>286</v>
      </c>
      <c r="G213" s="12" t="s">
        <v>1109</v>
      </c>
      <c r="H213" s="13" t="s">
        <v>1101</v>
      </c>
      <c r="I213" s="12" t="s">
        <v>1007</v>
      </c>
      <c r="J213" s="12" t="s">
        <v>613</v>
      </c>
      <c r="K213" s="12" t="s">
        <v>791</v>
      </c>
      <c r="L213" s="14">
        <f>M213*43560</f>
        <v>6100.0117199999995</v>
      </c>
      <c r="M213" s="15">
        <v>0.14003699999999999</v>
      </c>
      <c r="N213" s="15" t="s">
        <v>1108</v>
      </c>
      <c r="O213" s="14" t="s">
        <v>1108</v>
      </c>
      <c r="P213" s="20">
        <v>1930</v>
      </c>
      <c r="Q213" s="11">
        <v>1810</v>
      </c>
      <c r="R213" s="22">
        <v>4</v>
      </c>
      <c r="S213" s="22">
        <v>2</v>
      </c>
      <c r="T213" s="16" t="s">
        <v>414</v>
      </c>
    </row>
    <row r="214" spans="1:20" s="12" customFormat="1" ht="15.9" customHeight="1" x14ac:dyDescent="0.25">
      <c r="A214" s="9">
        <v>44102</v>
      </c>
      <c r="B214" s="25">
        <v>153094</v>
      </c>
      <c r="C214" s="11">
        <v>305000</v>
      </c>
      <c r="D214" s="26" t="s">
        <v>339</v>
      </c>
      <c r="E214" s="12" t="s">
        <v>368</v>
      </c>
      <c r="F214" s="12" t="s">
        <v>286</v>
      </c>
      <c r="G214" s="18" t="s">
        <v>1124</v>
      </c>
      <c r="H214" s="13" t="s">
        <v>1101</v>
      </c>
      <c r="I214" s="12" t="s">
        <v>958</v>
      </c>
      <c r="J214" s="12" t="s">
        <v>688</v>
      </c>
      <c r="K214" s="12" t="s">
        <v>607</v>
      </c>
      <c r="L214" s="14">
        <f>M214*43560</f>
        <v>7274.9991599999994</v>
      </c>
      <c r="M214" s="15">
        <v>0.16701099999999999</v>
      </c>
      <c r="N214" s="15" t="s">
        <v>1108</v>
      </c>
      <c r="O214" s="14" t="s">
        <v>1108</v>
      </c>
      <c r="P214" s="20">
        <v>1979</v>
      </c>
      <c r="Q214" s="11">
        <v>960</v>
      </c>
      <c r="R214" s="22">
        <v>2</v>
      </c>
      <c r="S214" s="22">
        <v>1</v>
      </c>
      <c r="T214" s="16" t="s">
        <v>413</v>
      </c>
    </row>
    <row r="215" spans="1:20" s="12" customFormat="1" ht="15.9" customHeight="1" x14ac:dyDescent="0.25">
      <c r="A215" s="9">
        <v>44099</v>
      </c>
      <c r="B215" s="25">
        <v>153085</v>
      </c>
      <c r="C215" s="11">
        <v>250000</v>
      </c>
      <c r="D215" s="26" t="s">
        <v>43</v>
      </c>
      <c r="E215" s="12" t="s">
        <v>365</v>
      </c>
      <c r="F215" s="12" t="s">
        <v>286</v>
      </c>
      <c r="G215" s="18" t="s">
        <v>1117</v>
      </c>
      <c r="H215" s="13" t="s">
        <v>1101</v>
      </c>
      <c r="I215" s="12" t="s">
        <v>942</v>
      </c>
      <c r="J215" s="12" t="s">
        <v>702</v>
      </c>
      <c r="K215" s="12" t="s">
        <v>892</v>
      </c>
      <c r="L215" s="14">
        <f>M215*43560</f>
        <v>5009.4000000000005</v>
      </c>
      <c r="M215" s="15">
        <v>0.115</v>
      </c>
      <c r="N215" s="15" t="s">
        <v>1108</v>
      </c>
      <c r="O215" s="14" t="s">
        <v>1108</v>
      </c>
      <c r="P215" s="20">
        <v>1989</v>
      </c>
      <c r="Q215" s="11">
        <v>2440</v>
      </c>
      <c r="R215" s="22">
        <v>5</v>
      </c>
      <c r="S215" s="22">
        <v>2</v>
      </c>
      <c r="T215" s="16" t="s">
        <v>414</v>
      </c>
    </row>
    <row r="216" spans="1:20" s="12" customFormat="1" ht="15.9" customHeight="1" x14ac:dyDescent="0.25">
      <c r="A216" s="9">
        <v>44095</v>
      </c>
      <c r="B216" s="25">
        <v>153078</v>
      </c>
      <c r="C216" s="11">
        <v>122500</v>
      </c>
      <c r="D216" s="26" t="s">
        <v>4</v>
      </c>
      <c r="E216" s="12" t="s">
        <v>368</v>
      </c>
      <c r="F216" s="12" t="s">
        <v>286</v>
      </c>
      <c r="G216" s="12" t="s">
        <v>366</v>
      </c>
      <c r="H216" s="13" t="s">
        <v>1100</v>
      </c>
      <c r="I216" s="12" t="s">
        <v>1046</v>
      </c>
      <c r="J216" s="12" t="s">
        <v>678</v>
      </c>
      <c r="K216" s="12" t="s">
        <v>792</v>
      </c>
      <c r="L216" s="14">
        <v>0</v>
      </c>
      <c r="M216" s="15">
        <v>0</v>
      </c>
      <c r="N216" s="15" t="s">
        <v>1108</v>
      </c>
      <c r="O216" s="14" t="s">
        <v>1108</v>
      </c>
      <c r="P216" s="20">
        <v>1983</v>
      </c>
      <c r="Q216" s="11">
        <v>720</v>
      </c>
      <c r="R216" s="22">
        <v>1</v>
      </c>
      <c r="S216" s="22">
        <v>1</v>
      </c>
      <c r="T216" s="16" t="s">
        <v>1095</v>
      </c>
    </row>
    <row r="217" spans="1:20" s="12" customFormat="1" ht="15.9" customHeight="1" x14ac:dyDescent="0.25">
      <c r="A217" s="9">
        <v>44089</v>
      </c>
      <c r="B217" s="25">
        <v>153063</v>
      </c>
      <c r="C217" s="11">
        <v>270000</v>
      </c>
      <c r="D217" s="26" t="s">
        <v>212</v>
      </c>
      <c r="E217" s="12" t="s">
        <v>367</v>
      </c>
      <c r="F217" s="12" t="s">
        <v>285</v>
      </c>
      <c r="G217" s="12" t="s">
        <v>372</v>
      </c>
      <c r="H217" s="13" t="s">
        <v>1099</v>
      </c>
      <c r="I217" s="12" t="s">
        <v>1103</v>
      </c>
      <c r="J217" s="12" t="s">
        <v>670</v>
      </c>
      <c r="K217" s="12" t="s">
        <v>211</v>
      </c>
      <c r="L217" s="14">
        <f>M217*43560</f>
        <v>4825119.42</v>
      </c>
      <c r="M217" s="15">
        <v>110.76949999999999</v>
      </c>
      <c r="N217" s="15">
        <f>C217/L217</f>
        <v>5.5957164268485605E-2</v>
      </c>
      <c r="O217" s="14">
        <f>C217/M217</f>
        <v>2437.4940755352332</v>
      </c>
      <c r="P217" s="21">
        <v>0</v>
      </c>
      <c r="Q217" s="11">
        <v>0</v>
      </c>
      <c r="R217" s="11">
        <v>0</v>
      </c>
      <c r="S217" s="11">
        <v>0</v>
      </c>
      <c r="T217" s="21">
        <v>0</v>
      </c>
    </row>
    <row r="218" spans="1:20" s="12" customFormat="1" ht="15.9" customHeight="1" x14ac:dyDescent="0.25">
      <c r="A218" s="9">
        <v>44089</v>
      </c>
      <c r="B218" s="25">
        <v>153061</v>
      </c>
      <c r="C218" s="11">
        <v>106000</v>
      </c>
      <c r="D218" s="26" t="s">
        <v>210</v>
      </c>
      <c r="E218" s="12" t="s">
        <v>367</v>
      </c>
      <c r="F218" s="12" t="s">
        <v>285</v>
      </c>
      <c r="G218" s="12" t="s">
        <v>1112</v>
      </c>
      <c r="H218" s="13" t="s">
        <v>1101</v>
      </c>
      <c r="I218" s="12" t="s">
        <v>562</v>
      </c>
      <c r="J218" s="12" t="s">
        <v>504</v>
      </c>
      <c r="K218" s="12" t="s">
        <v>472</v>
      </c>
      <c r="L218" s="14">
        <f>M218*43560</f>
        <v>4999.9910399999999</v>
      </c>
      <c r="M218" s="15">
        <v>0.114784</v>
      </c>
      <c r="N218" s="15">
        <f>C218/L218</f>
        <v>21.200037990468079</v>
      </c>
      <c r="O218" s="14"/>
      <c r="P218" s="21">
        <v>0</v>
      </c>
      <c r="Q218" s="11">
        <v>0</v>
      </c>
      <c r="R218" s="11">
        <v>0</v>
      </c>
      <c r="S218" s="11">
        <v>0</v>
      </c>
      <c r="T218" s="21">
        <v>0</v>
      </c>
    </row>
    <row r="219" spans="1:20" s="12" customFormat="1" ht="15.9" customHeight="1" x14ac:dyDescent="0.25">
      <c r="A219" s="9">
        <v>44083</v>
      </c>
      <c r="B219" s="25">
        <v>153045</v>
      </c>
      <c r="C219" s="11">
        <v>130000</v>
      </c>
      <c r="D219" s="26" t="s">
        <v>7</v>
      </c>
      <c r="E219" s="12" t="s">
        <v>368</v>
      </c>
      <c r="F219" s="12" t="s">
        <v>286</v>
      </c>
      <c r="G219" s="12" t="s">
        <v>366</v>
      </c>
      <c r="H219" s="13" t="s">
        <v>1100</v>
      </c>
      <c r="I219" s="12" t="s">
        <v>1047</v>
      </c>
      <c r="J219" s="12" t="s">
        <v>654</v>
      </c>
      <c r="K219" s="12" t="s">
        <v>882</v>
      </c>
      <c r="L219" s="14">
        <v>0</v>
      </c>
      <c r="M219" s="15">
        <v>0</v>
      </c>
      <c r="N219" s="15" t="s">
        <v>1108</v>
      </c>
      <c r="O219" s="14" t="s">
        <v>1108</v>
      </c>
      <c r="P219" s="20">
        <v>1983</v>
      </c>
      <c r="Q219" s="11">
        <v>720</v>
      </c>
      <c r="R219" s="22">
        <v>1</v>
      </c>
      <c r="S219" s="22">
        <v>1</v>
      </c>
      <c r="T219" s="16" t="s">
        <v>414</v>
      </c>
    </row>
    <row r="220" spans="1:20" s="12" customFormat="1" ht="15.9" customHeight="1" x14ac:dyDescent="0.25">
      <c r="A220" s="9">
        <v>44083</v>
      </c>
      <c r="B220" s="25">
        <v>153030</v>
      </c>
      <c r="C220" s="11">
        <v>195000</v>
      </c>
      <c r="D220" s="26" t="s">
        <v>29</v>
      </c>
      <c r="E220" s="12" t="s">
        <v>365</v>
      </c>
      <c r="F220" s="12" t="s">
        <v>286</v>
      </c>
      <c r="G220" s="12" t="s">
        <v>1109</v>
      </c>
      <c r="H220" s="13" t="s">
        <v>1101</v>
      </c>
      <c r="I220" s="12" t="s">
        <v>934</v>
      </c>
      <c r="J220" s="12" t="s">
        <v>28</v>
      </c>
      <c r="K220" s="12" t="s">
        <v>844</v>
      </c>
      <c r="L220" s="14">
        <f>M220*43560</f>
        <v>7499.9865599999994</v>
      </c>
      <c r="M220" s="15">
        <v>0.172176</v>
      </c>
      <c r="N220" s="15" t="s">
        <v>1108</v>
      </c>
      <c r="O220" s="14" t="s">
        <v>1108</v>
      </c>
      <c r="P220" s="20">
        <v>1895</v>
      </c>
      <c r="Q220" s="11">
        <v>2158</v>
      </c>
      <c r="R220" s="22">
        <v>5</v>
      </c>
      <c r="S220" s="22">
        <v>1</v>
      </c>
      <c r="T220" s="16" t="s">
        <v>419</v>
      </c>
    </row>
    <row r="221" spans="1:20" s="12" customFormat="1" ht="15.9" customHeight="1" x14ac:dyDescent="0.25">
      <c r="A221" s="9">
        <v>44082</v>
      </c>
      <c r="B221" s="25">
        <v>153032</v>
      </c>
      <c r="C221" s="11">
        <v>120000</v>
      </c>
      <c r="D221" s="26" t="s">
        <v>209</v>
      </c>
      <c r="E221" s="12" t="s">
        <v>367</v>
      </c>
      <c r="F221" s="12" t="s">
        <v>380</v>
      </c>
      <c r="G221" s="12" t="s">
        <v>1120</v>
      </c>
      <c r="H221" s="13" t="s">
        <v>1101</v>
      </c>
      <c r="I221" s="12" t="s">
        <v>978</v>
      </c>
      <c r="J221" s="12" t="s">
        <v>729</v>
      </c>
      <c r="K221" s="12" t="s">
        <v>454</v>
      </c>
      <c r="L221" s="14">
        <f>M221*43560</f>
        <v>7499.9865599999994</v>
      </c>
      <c r="M221" s="15">
        <v>0.172176</v>
      </c>
      <c r="N221" s="15">
        <f>C221/L221</f>
        <v>16.000028672051382</v>
      </c>
      <c r="O221" s="14"/>
      <c r="P221" s="20">
        <v>1900</v>
      </c>
      <c r="Q221" s="11">
        <v>800</v>
      </c>
      <c r="R221" s="22">
        <v>0</v>
      </c>
      <c r="S221" s="22">
        <v>0</v>
      </c>
      <c r="T221" s="16" t="s">
        <v>423</v>
      </c>
    </row>
    <row r="222" spans="1:20" s="12" customFormat="1" ht="15.9" customHeight="1" x14ac:dyDescent="0.25">
      <c r="A222" s="9">
        <v>44079</v>
      </c>
      <c r="B222" s="25">
        <v>153037</v>
      </c>
      <c r="C222" s="11">
        <v>39000</v>
      </c>
      <c r="D222" s="26" t="s">
        <v>208</v>
      </c>
      <c r="E222" s="12" t="s">
        <v>367</v>
      </c>
      <c r="F222" s="12" t="s">
        <v>285</v>
      </c>
      <c r="G222" s="12" t="s">
        <v>1112</v>
      </c>
      <c r="H222" s="13" t="s">
        <v>1101</v>
      </c>
      <c r="I222" s="12" t="s">
        <v>558</v>
      </c>
      <c r="J222" s="12" t="s">
        <v>500</v>
      </c>
      <c r="K222" s="12" t="s">
        <v>475</v>
      </c>
      <c r="L222" s="14">
        <f>M222*43560</f>
        <v>15000.016680000001</v>
      </c>
      <c r="M222" s="15">
        <v>0.34435300000000002</v>
      </c>
      <c r="N222" s="15">
        <f>C222/L222</f>
        <v>2.599997108803215</v>
      </c>
      <c r="O222" s="14"/>
      <c r="P222" s="21">
        <v>0</v>
      </c>
      <c r="Q222" s="11">
        <v>0</v>
      </c>
      <c r="R222" s="11">
        <v>0</v>
      </c>
      <c r="S222" s="11">
        <v>0</v>
      </c>
      <c r="T222" s="21">
        <v>0</v>
      </c>
    </row>
    <row r="223" spans="1:20" s="12" customFormat="1" ht="15.9" customHeight="1" x14ac:dyDescent="0.25">
      <c r="A223" s="9">
        <v>44078</v>
      </c>
      <c r="B223" s="25">
        <v>153041</v>
      </c>
      <c r="C223" s="11">
        <v>70000</v>
      </c>
      <c r="D223" s="26" t="s">
        <v>207</v>
      </c>
      <c r="E223" s="12" t="s">
        <v>367</v>
      </c>
      <c r="F223" s="12" t="s">
        <v>285</v>
      </c>
      <c r="G223" s="12" t="s">
        <v>1112</v>
      </c>
      <c r="H223" s="13" t="s">
        <v>1101</v>
      </c>
      <c r="I223" s="12" t="s">
        <v>550</v>
      </c>
      <c r="J223" s="12" t="s">
        <v>495</v>
      </c>
      <c r="K223" s="12" t="s">
        <v>458</v>
      </c>
      <c r="L223" s="14">
        <f>M223*43560</f>
        <v>4999.9910399999999</v>
      </c>
      <c r="M223" s="15">
        <v>0.114784</v>
      </c>
      <c r="N223" s="15">
        <f>C223/L223</f>
        <v>14.000025088044959</v>
      </c>
      <c r="O223" s="14"/>
      <c r="P223" s="21">
        <v>0</v>
      </c>
      <c r="Q223" s="11">
        <v>0</v>
      </c>
      <c r="R223" s="11">
        <v>0</v>
      </c>
      <c r="S223" s="11">
        <v>0</v>
      </c>
      <c r="T223" s="21">
        <v>0</v>
      </c>
    </row>
    <row r="224" spans="1:20" s="12" customFormat="1" ht="15.9" customHeight="1" x14ac:dyDescent="0.25">
      <c r="A224" s="9">
        <v>44078</v>
      </c>
      <c r="B224" s="25">
        <v>153027</v>
      </c>
      <c r="C224" s="11">
        <v>327500</v>
      </c>
      <c r="D224" s="26" t="s">
        <v>337</v>
      </c>
      <c r="E224" s="12" t="s">
        <v>365</v>
      </c>
      <c r="F224" s="12" t="s">
        <v>286</v>
      </c>
      <c r="G224" s="12" t="s">
        <v>1109</v>
      </c>
      <c r="H224" s="13" t="s">
        <v>1101</v>
      </c>
      <c r="I224" s="12" t="s">
        <v>949</v>
      </c>
      <c r="J224" s="12" t="s">
        <v>677</v>
      </c>
      <c r="K224" s="12" t="s">
        <v>338</v>
      </c>
      <c r="L224" s="14">
        <f>M224*43560</f>
        <v>4999.9910399999999</v>
      </c>
      <c r="M224" s="15">
        <v>0.114784</v>
      </c>
      <c r="N224" s="15" t="s">
        <v>1108</v>
      </c>
      <c r="O224" s="14" t="s">
        <v>1108</v>
      </c>
      <c r="P224" s="20">
        <v>1994</v>
      </c>
      <c r="Q224" s="11">
        <v>1551</v>
      </c>
      <c r="R224" s="22">
        <v>2</v>
      </c>
      <c r="S224" s="22">
        <v>2</v>
      </c>
      <c r="T224" s="16" t="s">
        <v>422</v>
      </c>
    </row>
    <row r="225" spans="1:20" s="12" customFormat="1" ht="15.9" customHeight="1" x14ac:dyDescent="0.25">
      <c r="A225" s="9">
        <v>44076</v>
      </c>
      <c r="B225" s="25">
        <v>153023</v>
      </c>
      <c r="C225" s="11">
        <v>122000</v>
      </c>
      <c r="D225" s="26" t="s">
        <v>206</v>
      </c>
      <c r="E225" s="12" t="s">
        <v>367</v>
      </c>
      <c r="F225" s="12" t="s">
        <v>285</v>
      </c>
      <c r="G225" s="12" t="s">
        <v>1112</v>
      </c>
      <c r="H225" s="13" t="s">
        <v>1101</v>
      </c>
      <c r="I225" s="12" t="s">
        <v>577</v>
      </c>
      <c r="J225" s="12" t="s">
        <v>524</v>
      </c>
      <c r="K225" s="12" t="s">
        <v>463</v>
      </c>
      <c r="L225" s="14">
        <f>M225*43560</f>
        <v>9999.9820799999998</v>
      </c>
      <c r="M225" s="15">
        <v>0.22956799999999999</v>
      </c>
      <c r="N225" s="15">
        <f>C225/L225</f>
        <v>12.200021862439177</v>
      </c>
      <c r="O225" s="14"/>
      <c r="P225" s="21">
        <v>0</v>
      </c>
      <c r="Q225" s="11">
        <v>0</v>
      </c>
      <c r="R225" s="11">
        <v>0</v>
      </c>
      <c r="S225" s="11">
        <v>0</v>
      </c>
      <c r="T225" s="21">
        <v>0</v>
      </c>
    </row>
    <row r="226" spans="1:20" s="12" customFormat="1" ht="15.9" customHeight="1" x14ac:dyDescent="0.25">
      <c r="A226" s="9">
        <v>44076</v>
      </c>
      <c r="B226" s="25">
        <v>153022</v>
      </c>
      <c r="C226" s="11">
        <v>61000</v>
      </c>
      <c r="D226" s="26" t="s">
        <v>205</v>
      </c>
      <c r="E226" s="12" t="s">
        <v>367</v>
      </c>
      <c r="F226" s="12" t="s">
        <v>285</v>
      </c>
      <c r="G226" s="12" t="s">
        <v>1112</v>
      </c>
      <c r="H226" s="13" t="s">
        <v>1101</v>
      </c>
      <c r="I226" s="12" t="s">
        <v>577</v>
      </c>
      <c r="J226" s="12" t="s">
        <v>524</v>
      </c>
      <c r="K226" s="12" t="s">
        <v>470</v>
      </c>
      <c r="L226" s="14">
        <f>M226*43560</f>
        <v>4999.9910399999999</v>
      </c>
      <c r="M226" s="15">
        <v>0.114784</v>
      </c>
      <c r="N226" s="15">
        <f>C226/L226</f>
        <v>12.200021862439177</v>
      </c>
      <c r="O226" s="14"/>
      <c r="P226" s="21">
        <v>0</v>
      </c>
      <c r="Q226" s="11">
        <v>0</v>
      </c>
      <c r="R226" s="11">
        <v>0</v>
      </c>
      <c r="S226" s="11">
        <v>0</v>
      </c>
      <c r="T226" s="21">
        <v>0</v>
      </c>
    </row>
    <row r="227" spans="1:20" s="12" customFormat="1" ht="15.9" customHeight="1" x14ac:dyDescent="0.25">
      <c r="A227" s="9">
        <v>44075</v>
      </c>
      <c r="B227" s="25">
        <v>153018</v>
      </c>
      <c r="C227" s="11">
        <v>545000</v>
      </c>
      <c r="D227" s="26" t="s">
        <v>335</v>
      </c>
      <c r="E227" s="12" t="s">
        <v>368</v>
      </c>
      <c r="F227" s="12" t="s">
        <v>286</v>
      </c>
      <c r="G227" s="12" t="s">
        <v>1118</v>
      </c>
      <c r="H227" s="13" t="s">
        <v>1101</v>
      </c>
      <c r="I227" s="12" t="s">
        <v>1016</v>
      </c>
      <c r="J227" s="12" t="s">
        <v>754</v>
      </c>
      <c r="K227" s="12" t="s">
        <v>336</v>
      </c>
      <c r="L227" s="14">
        <f>M227*43560</f>
        <v>2499.9955199999999</v>
      </c>
      <c r="M227" s="15">
        <v>5.7391999999999999E-2</v>
      </c>
      <c r="N227" s="15" t="s">
        <v>1108</v>
      </c>
      <c r="O227" s="14" t="s">
        <v>1108</v>
      </c>
      <c r="P227" s="20">
        <v>1997</v>
      </c>
      <c r="Q227" s="11">
        <f>1875+1969</f>
        <v>3844</v>
      </c>
      <c r="R227" s="22">
        <v>5</v>
      </c>
      <c r="S227" s="22">
        <v>4</v>
      </c>
      <c r="T227" s="16" t="s">
        <v>413</v>
      </c>
    </row>
    <row r="228" spans="1:20" s="12" customFormat="1" ht="15.9" customHeight="1" x14ac:dyDescent="0.25">
      <c r="A228" s="9">
        <v>44074</v>
      </c>
      <c r="B228" s="25">
        <v>153008</v>
      </c>
      <c r="C228" s="11">
        <v>315000</v>
      </c>
      <c r="D228" s="26" t="s">
        <v>204</v>
      </c>
      <c r="E228" s="12" t="s">
        <v>367</v>
      </c>
      <c r="F228" s="12" t="s">
        <v>285</v>
      </c>
      <c r="G228" s="12" t="s">
        <v>372</v>
      </c>
      <c r="H228" s="13" t="s">
        <v>1099</v>
      </c>
      <c r="I228" s="12" t="s">
        <v>1034</v>
      </c>
      <c r="J228" s="12" t="s">
        <v>202</v>
      </c>
      <c r="K228" s="12" t="s">
        <v>203</v>
      </c>
      <c r="L228" s="14">
        <f>M228*43560</f>
        <v>2488365</v>
      </c>
      <c r="M228" s="15">
        <v>57.125</v>
      </c>
      <c r="N228" s="15">
        <f>C228/L228</f>
        <v>0.12658914588494855</v>
      </c>
      <c r="O228" s="14">
        <f>C228/M228</f>
        <v>5514.2231947483588</v>
      </c>
      <c r="P228" s="21">
        <v>0</v>
      </c>
      <c r="Q228" s="11">
        <v>0</v>
      </c>
      <c r="R228" s="11">
        <v>0</v>
      </c>
      <c r="S228" s="11">
        <v>0</v>
      </c>
      <c r="T228" s="21">
        <v>0</v>
      </c>
    </row>
    <row r="229" spans="1:20" s="12" customFormat="1" ht="15.9" customHeight="1" x14ac:dyDescent="0.25">
      <c r="A229" s="9">
        <v>44071</v>
      </c>
      <c r="B229" s="25">
        <v>153019</v>
      </c>
      <c r="C229" s="11">
        <v>68500</v>
      </c>
      <c r="D229" s="26" t="s">
        <v>0</v>
      </c>
      <c r="E229" s="12" t="s">
        <v>368</v>
      </c>
      <c r="F229" s="12" t="s">
        <v>286</v>
      </c>
      <c r="G229" s="12" t="s">
        <v>366</v>
      </c>
      <c r="H229" s="13" t="s">
        <v>1100</v>
      </c>
      <c r="I229" s="12" t="s">
        <v>1048</v>
      </c>
      <c r="J229" s="12" t="s">
        <v>703</v>
      </c>
      <c r="K229" s="12" t="s">
        <v>838</v>
      </c>
      <c r="L229" s="14">
        <v>0</v>
      </c>
      <c r="M229" s="15">
        <v>0</v>
      </c>
      <c r="N229" s="15" t="s">
        <v>1108</v>
      </c>
      <c r="O229" s="14" t="s">
        <v>1108</v>
      </c>
      <c r="P229" s="20">
        <v>1983</v>
      </c>
      <c r="Q229" s="11">
        <v>375</v>
      </c>
      <c r="R229" s="22">
        <v>0</v>
      </c>
      <c r="S229" s="22">
        <v>1</v>
      </c>
      <c r="T229" s="16" t="s">
        <v>1096</v>
      </c>
    </row>
    <row r="230" spans="1:20" s="12" customFormat="1" ht="15.9" customHeight="1" x14ac:dyDescent="0.25">
      <c r="A230" s="9">
        <v>44071</v>
      </c>
      <c r="B230" s="25">
        <v>153013</v>
      </c>
      <c r="C230" s="11">
        <v>325000</v>
      </c>
      <c r="D230" s="26" t="s">
        <v>46</v>
      </c>
      <c r="E230" s="12" t="s">
        <v>365</v>
      </c>
      <c r="F230" s="12" t="s">
        <v>286</v>
      </c>
      <c r="G230" s="12" t="s">
        <v>1109</v>
      </c>
      <c r="H230" s="13" t="s">
        <v>1101</v>
      </c>
      <c r="I230" s="12" t="s">
        <v>943</v>
      </c>
      <c r="J230" s="12" t="s">
        <v>734</v>
      </c>
      <c r="K230" s="12" t="s">
        <v>880</v>
      </c>
      <c r="L230" s="14">
        <f>M230*43560</f>
        <v>3500.0024400000002</v>
      </c>
      <c r="M230" s="15">
        <v>8.0349000000000004E-2</v>
      </c>
      <c r="N230" s="15" t="s">
        <v>1108</v>
      </c>
      <c r="O230" s="14" t="s">
        <v>1108</v>
      </c>
      <c r="P230" s="20">
        <v>1897</v>
      </c>
      <c r="Q230" s="11">
        <v>1482</v>
      </c>
      <c r="R230" s="22">
        <v>3</v>
      </c>
      <c r="S230" s="22">
        <v>1</v>
      </c>
      <c r="T230" s="16" t="s">
        <v>413</v>
      </c>
    </row>
    <row r="231" spans="1:20" s="12" customFormat="1" ht="15.9" customHeight="1" x14ac:dyDescent="0.25">
      <c r="A231" s="9">
        <v>44071</v>
      </c>
      <c r="B231" s="25">
        <v>152994</v>
      </c>
      <c r="C231" s="11">
        <v>579000</v>
      </c>
      <c r="D231" s="26" t="s">
        <v>111</v>
      </c>
      <c r="E231" s="12" t="s">
        <v>365</v>
      </c>
      <c r="F231" s="12" t="s">
        <v>286</v>
      </c>
      <c r="G231" s="12" t="s">
        <v>389</v>
      </c>
      <c r="H231" s="13" t="s">
        <v>1100</v>
      </c>
      <c r="I231" s="12" t="s">
        <v>1074</v>
      </c>
      <c r="J231" s="12" t="s">
        <v>598</v>
      </c>
      <c r="K231" s="12" t="s">
        <v>840</v>
      </c>
      <c r="L231" s="14">
        <f>M231*43560</f>
        <v>1199.9908800000001</v>
      </c>
      <c r="M231" s="15">
        <v>2.7548E-2</v>
      </c>
      <c r="N231" s="15" t="s">
        <v>1108</v>
      </c>
      <c r="O231" s="14" t="s">
        <v>1108</v>
      </c>
      <c r="P231" s="20">
        <v>2006</v>
      </c>
      <c r="Q231" s="11">
        <v>2061</v>
      </c>
      <c r="R231" s="22">
        <v>3</v>
      </c>
      <c r="S231" s="22">
        <v>2</v>
      </c>
      <c r="T231" s="16" t="s">
        <v>414</v>
      </c>
    </row>
    <row r="232" spans="1:20" s="12" customFormat="1" ht="15.9" customHeight="1" x14ac:dyDescent="0.25">
      <c r="A232" s="9">
        <v>44070</v>
      </c>
      <c r="B232" s="25">
        <v>153079</v>
      </c>
      <c r="C232" s="11">
        <v>30000</v>
      </c>
      <c r="D232" s="26" t="s">
        <v>333</v>
      </c>
      <c r="E232" s="12" t="s">
        <v>367</v>
      </c>
      <c r="F232" s="12" t="s">
        <v>285</v>
      </c>
      <c r="G232" s="12" t="s">
        <v>1113</v>
      </c>
      <c r="H232" s="13" t="s">
        <v>1099</v>
      </c>
      <c r="I232" s="12" t="s">
        <v>921</v>
      </c>
      <c r="J232" s="12" t="s">
        <v>236</v>
      </c>
      <c r="K232" s="12" t="s">
        <v>832</v>
      </c>
      <c r="L232" s="14">
        <f>M232*43560</f>
        <v>11151.055080000002</v>
      </c>
      <c r="M232" s="15">
        <v>0.25599300000000003</v>
      </c>
      <c r="N232" s="15">
        <f>C232/L232</f>
        <v>2.6903283846034052</v>
      </c>
      <c r="O232" s="14"/>
      <c r="P232" s="21">
        <v>0</v>
      </c>
      <c r="Q232" s="11">
        <v>0</v>
      </c>
      <c r="R232" s="11">
        <v>0</v>
      </c>
      <c r="S232" s="11">
        <v>0</v>
      </c>
      <c r="T232" s="21">
        <v>0</v>
      </c>
    </row>
    <row r="233" spans="1:20" s="12" customFormat="1" ht="15.9" customHeight="1" x14ac:dyDescent="0.25">
      <c r="A233" s="9">
        <v>44070</v>
      </c>
      <c r="B233" s="25">
        <v>152990</v>
      </c>
      <c r="C233" s="11">
        <v>30000</v>
      </c>
      <c r="D233" s="26" t="s">
        <v>334</v>
      </c>
      <c r="E233" s="12" t="s">
        <v>367</v>
      </c>
      <c r="F233" s="12" t="s">
        <v>285</v>
      </c>
      <c r="G233" s="12" t="s">
        <v>1113</v>
      </c>
      <c r="H233" s="13" t="s">
        <v>1099</v>
      </c>
      <c r="I233" s="12" t="s">
        <v>921</v>
      </c>
      <c r="J233" s="12" t="s">
        <v>236</v>
      </c>
      <c r="K233" s="12" t="s">
        <v>866</v>
      </c>
      <c r="L233" s="14">
        <f>M233*43560</f>
        <v>11214.042839999998</v>
      </c>
      <c r="M233" s="15">
        <v>0.25743899999999997</v>
      </c>
      <c r="N233" s="15">
        <f>C233/L233</f>
        <v>2.6752171743977398</v>
      </c>
      <c r="O233" s="14"/>
      <c r="P233" s="21">
        <v>0</v>
      </c>
      <c r="Q233" s="11">
        <v>0</v>
      </c>
      <c r="R233" s="11">
        <v>0</v>
      </c>
      <c r="S233" s="11">
        <v>0</v>
      </c>
      <c r="T233" s="21">
        <v>0</v>
      </c>
    </row>
    <row r="234" spans="1:20" s="12" customFormat="1" ht="15.9" customHeight="1" x14ac:dyDescent="0.25">
      <c r="A234" s="9">
        <v>44069</v>
      </c>
      <c r="B234" s="25">
        <v>152999</v>
      </c>
      <c r="C234" s="11">
        <v>110000</v>
      </c>
      <c r="D234" s="26" t="s">
        <v>1</v>
      </c>
      <c r="E234" s="12" t="s">
        <v>367</v>
      </c>
      <c r="F234" s="12" t="s">
        <v>380</v>
      </c>
      <c r="G234" s="12" t="s">
        <v>1120</v>
      </c>
      <c r="H234" s="13" t="s">
        <v>1101</v>
      </c>
      <c r="I234" s="12" t="s">
        <v>979</v>
      </c>
      <c r="J234" s="12" t="s">
        <v>652</v>
      </c>
      <c r="K234" s="12" t="s">
        <v>777</v>
      </c>
      <c r="L234" s="14">
        <f>M234*43560</f>
        <v>4999.9910399999999</v>
      </c>
      <c r="M234" s="15">
        <v>0.114784</v>
      </c>
      <c r="N234" s="15">
        <f>C234/L234</f>
        <v>22.00003942407065</v>
      </c>
      <c r="O234" s="14"/>
      <c r="P234" s="20">
        <v>1900</v>
      </c>
      <c r="Q234" s="11">
        <v>1000</v>
      </c>
      <c r="R234" s="22">
        <v>0</v>
      </c>
      <c r="S234" s="22">
        <v>0</v>
      </c>
      <c r="T234" s="16" t="s">
        <v>423</v>
      </c>
    </row>
    <row r="235" spans="1:20" s="12" customFormat="1" ht="15.9" customHeight="1" x14ac:dyDescent="0.25">
      <c r="A235" s="9">
        <v>44069</v>
      </c>
      <c r="B235" s="25">
        <v>152996</v>
      </c>
      <c r="C235" s="11">
        <v>118000</v>
      </c>
      <c r="D235" s="26" t="s">
        <v>5</v>
      </c>
      <c r="E235" s="12" t="s">
        <v>368</v>
      </c>
      <c r="F235" s="12" t="s">
        <v>286</v>
      </c>
      <c r="G235" s="12" t="s">
        <v>366</v>
      </c>
      <c r="H235" s="13" t="s">
        <v>1100</v>
      </c>
      <c r="I235" s="12" t="s">
        <v>999</v>
      </c>
      <c r="J235" s="12" t="s">
        <v>737</v>
      </c>
      <c r="K235" s="12" t="s">
        <v>876</v>
      </c>
      <c r="L235" s="14">
        <v>0</v>
      </c>
      <c r="M235" s="15">
        <v>0</v>
      </c>
      <c r="N235" s="15" t="s">
        <v>1108</v>
      </c>
      <c r="O235" s="14" t="s">
        <v>1108</v>
      </c>
      <c r="P235" s="20">
        <v>1983</v>
      </c>
      <c r="Q235" s="11">
        <v>375</v>
      </c>
      <c r="R235" s="22">
        <v>1</v>
      </c>
      <c r="S235" s="22">
        <v>1</v>
      </c>
      <c r="T235" s="16" t="s">
        <v>1095</v>
      </c>
    </row>
    <row r="236" spans="1:20" s="12" customFormat="1" ht="15.9" customHeight="1" x14ac:dyDescent="0.25">
      <c r="A236" s="9">
        <v>44067</v>
      </c>
      <c r="B236" s="25">
        <v>152986</v>
      </c>
      <c r="C236" s="11">
        <v>250000</v>
      </c>
      <c r="D236" s="26" t="s">
        <v>42</v>
      </c>
      <c r="E236" s="12" t="s">
        <v>368</v>
      </c>
      <c r="F236" s="12" t="s">
        <v>286</v>
      </c>
      <c r="G236" s="12" t="s">
        <v>366</v>
      </c>
      <c r="H236" s="13" t="s">
        <v>1100</v>
      </c>
      <c r="I236" s="12" t="s">
        <v>1049</v>
      </c>
      <c r="J236" s="12" t="s">
        <v>41</v>
      </c>
      <c r="K236" s="12" t="s">
        <v>842</v>
      </c>
      <c r="L236" s="14">
        <v>0</v>
      </c>
      <c r="M236" s="15">
        <v>0</v>
      </c>
      <c r="N236" s="15" t="s">
        <v>1108</v>
      </c>
      <c r="O236" s="14" t="s">
        <v>1108</v>
      </c>
      <c r="P236" s="20">
        <v>1983</v>
      </c>
      <c r="Q236" s="11">
        <v>1110</v>
      </c>
      <c r="R236" s="22">
        <v>2</v>
      </c>
      <c r="S236" s="22">
        <v>2</v>
      </c>
      <c r="T236" s="16" t="s">
        <v>1095</v>
      </c>
    </row>
    <row r="237" spans="1:20" s="12" customFormat="1" ht="15.9" customHeight="1" x14ac:dyDescent="0.25">
      <c r="A237" s="9">
        <v>44061</v>
      </c>
      <c r="B237" s="25">
        <v>152974</v>
      </c>
      <c r="C237" s="11">
        <v>545000</v>
      </c>
      <c r="D237" s="26" t="s">
        <v>108</v>
      </c>
      <c r="E237" s="12" t="s">
        <v>365</v>
      </c>
      <c r="F237" s="12" t="s">
        <v>286</v>
      </c>
      <c r="G237" s="12" t="s">
        <v>389</v>
      </c>
      <c r="H237" s="13" t="s">
        <v>1100</v>
      </c>
      <c r="I237" s="12" t="s">
        <v>1076</v>
      </c>
      <c r="J237" s="12" t="s">
        <v>645</v>
      </c>
      <c r="K237" s="12" t="s">
        <v>895</v>
      </c>
      <c r="L237" s="14">
        <f>M237*43560</f>
        <v>1199.9908800000001</v>
      </c>
      <c r="M237" s="15">
        <v>2.7548E-2</v>
      </c>
      <c r="N237" s="15" t="s">
        <v>1108</v>
      </c>
      <c r="O237" s="14" t="s">
        <v>1108</v>
      </c>
      <c r="P237" s="20">
        <v>2006</v>
      </c>
      <c r="Q237" s="11">
        <v>2080</v>
      </c>
      <c r="R237" s="22">
        <v>3</v>
      </c>
      <c r="S237" s="22">
        <v>3</v>
      </c>
      <c r="T237" s="16" t="s">
        <v>414</v>
      </c>
    </row>
    <row r="238" spans="1:20" s="12" customFormat="1" ht="15.9" customHeight="1" x14ac:dyDescent="0.25">
      <c r="A238" s="9">
        <v>44060</v>
      </c>
      <c r="B238" s="25">
        <v>152971</v>
      </c>
      <c r="C238" s="11">
        <v>370000</v>
      </c>
      <c r="D238" s="26" t="s">
        <v>81</v>
      </c>
      <c r="E238" s="12" t="s">
        <v>365</v>
      </c>
      <c r="F238" s="12" t="s">
        <v>286</v>
      </c>
      <c r="G238" s="12" t="s">
        <v>1109</v>
      </c>
      <c r="H238" s="13" t="s">
        <v>1101</v>
      </c>
      <c r="I238" s="12" t="s">
        <v>936</v>
      </c>
      <c r="J238" s="12" t="s">
        <v>744</v>
      </c>
      <c r="K238" s="12" t="s">
        <v>888</v>
      </c>
      <c r="L238" s="14">
        <f>M238*43560</f>
        <v>4999.9910399999999</v>
      </c>
      <c r="M238" s="15">
        <v>0.114784</v>
      </c>
      <c r="N238" s="15" t="s">
        <v>1108</v>
      </c>
      <c r="O238" s="14" t="s">
        <v>1108</v>
      </c>
      <c r="P238" s="20">
        <v>2006</v>
      </c>
      <c r="Q238" s="11">
        <v>1457</v>
      </c>
      <c r="R238" s="22">
        <v>3</v>
      </c>
      <c r="S238" s="22">
        <v>2</v>
      </c>
      <c r="T238" s="16" t="s">
        <v>414</v>
      </c>
    </row>
    <row r="239" spans="1:20" s="12" customFormat="1" ht="15.9" customHeight="1" x14ac:dyDescent="0.25">
      <c r="A239" s="9">
        <v>44057</v>
      </c>
      <c r="B239" s="25">
        <v>152947</v>
      </c>
      <c r="C239" s="11">
        <v>10000</v>
      </c>
      <c r="D239" s="26" t="s">
        <v>332</v>
      </c>
      <c r="E239" s="12" t="s">
        <v>367</v>
      </c>
      <c r="F239" s="12" t="s">
        <v>285</v>
      </c>
      <c r="G239" s="12" t="s">
        <v>1113</v>
      </c>
      <c r="H239" s="13" t="s">
        <v>1099</v>
      </c>
      <c r="I239" s="12" t="s">
        <v>968</v>
      </c>
      <c r="J239" s="12" t="s">
        <v>236</v>
      </c>
      <c r="K239" s="12" t="s">
        <v>345</v>
      </c>
      <c r="L239" s="14">
        <f>M239*43560</f>
        <v>6843.0582000000004</v>
      </c>
      <c r="M239" s="15">
        <v>0.15709500000000001</v>
      </c>
      <c r="N239" s="15">
        <f>C239/L239</f>
        <v>1.4613349335535388</v>
      </c>
      <c r="O239" s="14"/>
      <c r="P239" s="21">
        <v>0</v>
      </c>
      <c r="Q239" s="11">
        <v>0</v>
      </c>
      <c r="R239" s="11">
        <v>0</v>
      </c>
      <c r="S239" s="11">
        <v>0</v>
      </c>
      <c r="T239" s="21">
        <v>0</v>
      </c>
    </row>
    <row r="240" spans="1:20" s="12" customFormat="1" ht="15.9" customHeight="1" x14ac:dyDescent="0.25">
      <c r="A240" s="9">
        <v>44056</v>
      </c>
      <c r="B240" s="25">
        <v>152963</v>
      </c>
      <c r="C240" s="11">
        <v>300000</v>
      </c>
      <c r="D240" s="26" t="s">
        <v>59</v>
      </c>
      <c r="E240" s="12" t="s">
        <v>365</v>
      </c>
      <c r="F240" s="12" t="s">
        <v>286</v>
      </c>
      <c r="G240" s="18" t="s">
        <v>1109</v>
      </c>
      <c r="H240" s="13" t="s">
        <v>1099</v>
      </c>
      <c r="I240" s="12" t="s">
        <v>1006</v>
      </c>
      <c r="J240" s="12" t="s">
        <v>695</v>
      </c>
      <c r="K240" s="12" t="s">
        <v>917</v>
      </c>
      <c r="L240" s="14">
        <f>M240*43560</f>
        <v>1328144.3999999999</v>
      </c>
      <c r="M240" s="15">
        <v>30.49</v>
      </c>
      <c r="N240" s="15" t="s">
        <v>1108</v>
      </c>
      <c r="O240" s="14" t="s">
        <v>1108</v>
      </c>
      <c r="P240" s="20">
        <v>1997</v>
      </c>
      <c r="Q240" s="11">
        <v>345</v>
      </c>
      <c r="R240" s="22">
        <v>1</v>
      </c>
      <c r="S240" s="22">
        <v>0</v>
      </c>
      <c r="T240" s="16" t="s">
        <v>413</v>
      </c>
    </row>
    <row r="241" spans="1:20" s="12" customFormat="1" ht="15.9" customHeight="1" x14ac:dyDescent="0.25">
      <c r="A241" s="9">
        <v>44055</v>
      </c>
      <c r="B241" s="25">
        <v>152943</v>
      </c>
      <c r="C241" s="11">
        <v>350000</v>
      </c>
      <c r="D241" s="26" t="s">
        <v>77</v>
      </c>
      <c r="E241" s="12" t="s">
        <v>365</v>
      </c>
      <c r="F241" s="12" t="s">
        <v>286</v>
      </c>
      <c r="G241" s="12" t="s">
        <v>1109</v>
      </c>
      <c r="H241" s="13" t="s">
        <v>1101</v>
      </c>
      <c r="I241" s="12" t="s">
        <v>975</v>
      </c>
      <c r="J241" s="12" t="s">
        <v>689</v>
      </c>
      <c r="K241" s="12" t="s">
        <v>841</v>
      </c>
      <c r="L241" s="14">
        <f>M241*43560</f>
        <v>4999.9910399999999</v>
      </c>
      <c r="M241" s="15">
        <v>0.114784</v>
      </c>
      <c r="N241" s="15" t="s">
        <v>1108</v>
      </c>
      <c r="O241" s="14" t="s">
        <v>1108</v>
      </c>
      <c r="P241" s="20">
        <v>1901</v>
      </c>
      <c r="Q241" s="11">
        <v>1148</v>
      </c>
      <c r="R241" s="22">
        <v>2</v>
      </c>
      <c r="S241" s="22">
        <v>1</v>
      </c>
      <c r="T241" s="16" t="s">
        <v>414</v>
      </c>
    </row>
    <row r="242" spans="1:20" s="12" customFormat="1" ht="15.9" customHeight="1" x14ac:dyDescent="0.25">
      <c r="A242" s="9">
        <v>44054</v>
      </c>
      <c r="B242" s="25">
        <v>152940</v>
      </c>
      <c r="C242" s="11">
        <v>50000</v>
      </c>
      <c r="D242" s="26" t="s">
        <v>201</v>
      </c>
      <c r="E242" s="12" t="s">
        <v>367</v>
      </c>
      <c r="F242" s="12" t="s">
        <v>285</v>
      </c>
      <c r="G242" s="12" t="s">
        <v>372</v>
      </c>
      <c r="H242" s="13" t="s">
        <v>1099</v>
      </c>
      <c r="I242" s="12" t="s">
        <v>1104</v>
      </c>
      <c r="J242" s="12" t="s">
        <v>628</v>
      </c>
      <c r="K242" s="12" t="s">
        <v>854</v>
      </c>
      <c r="L242" s="14">
        <f>M242*43560</f>
        <v>223898.4</v>
      </c>
      <c r="M242" s="15">
        <v>5.14</v>
      </c>
      <c r="N242" s="15">
        <f>C242/L242</f>
        <v>0.22331557527878718</v>
      </c>
      <c r="O242" s="14">
        <f>C242/M242</f>
        <v>9727.6264591439704</v>
      </c>
      <c r="P242" s="21">
        <v>0</v>
      </c>
      <c r="Q242" s="11">
        <v>0</v>
      </c>
      <c r="R242" s="11">
        <v>0</v>
      </c>
      <c r="S242" s="11">
        <v>0</v>
      </c>
      <c r="T242" s="21">
        <v>0</v>
      </c>
    </row>
    <row r="243" spans="1:20" s="12" customFormat="1" ht="15.9" customHeight="1" x14ac:dyDescent="0.25">
      <c r="A243" s="9">
        <v>44053</v>
      </c>
      <c r="B243" s="25">
        <v>152941</v>
      </c>
      <c r="C243" s="11">
        <v>113000</v>
      </c>
      <c r="D243" s="26" t="s">
        <v>3</v>
      </c>
      <c r="E243" s="12" t="s">
        <v>368</v>
      </c>
      <c r="F243" s="12" t="s">
        <v>286</v>
      </c>
      <c r="G243" s="12" t="s">
        <v>366</v>
      </c>
      <c r="H243" s="13" t="s">
        <v>1100</v>
      </c>
      <c r="I243" s="12" t="s">
        <v>1050</v>
      </c>
      <c r="J243" s="12" t="s">
        <v>2</v>
      </c>
      <c r="K243" s="12" t="s">
        <v>723</v>
      </c>
      <c r="L243" s="14">
        <v>0</v>
      </c>
      <c r="M243" s="15">
        <v>0</v>
      </c>
      <c r="N243" s="15" t="s">
        <v>1108</v>
      </c>
      <c r="O243" s="14" t="s">
        <v>1108</v>
      </c>
      <c r="P243" s="20">
        <v>1983</v>
      </c>
      <c r="Q243" s="11">
        <v>720</v>
      </c>
      <c r="R243" s="22">
        <v>1</v>
      </c>
      <c r="S243" s="22">
        <v>1</v>
      </c>
      <c r="T243" s="16" t="s">
        <v>1096</v>
      </c>
    </row>
    <row r="244" spans="1:20" s="12" customFormat="1" ht="15.9" customHeight="1" x14ac:dyDescent="0.25">
      <c r="A244" s="9">
        <v>44050</v>
      </c>
      <c r="B244" s="25">
        <v>152952</v>
      </c>
      <c r="C244" s="11">
        <v>328700</v>
      </c>
      <c r="D244" s="26" t="s">
        <v>73</v>
      </c>
      <c r="E244" s="12" t="s">
        <v>368</v>
      </c>
      <c r="F244" s="12" t="s">
        <v>286</v>
      </c>
      <c r="G244" s="12" t="s">
        <v>366</v>
      </c>
      <c r="H244" s="13" t="s">
        <v>1100</v>
      </c>
      <c r="I244" s="12" t="s">
        <v>1059</v>
      </c>
      <c r="J244" s="12" t="s">
        <v>711</v>
      </c>
      <c r="K244" s="12" t="s">
        <v>894</v>
      </c>
      <c r="L244" s="14">
        <v>0</v>
      </c>
      <c r="M244" s="15">
        <v>0</v>
      </c>
      <c r="N244" s="15" t="s">
        <v>1108</v>
      </c>
      <c r="O244" s="14" t="s">
        <v>1108</v>
      </c>
      <c r="P244" s="20">
        <v>1982</v>
      </c>
      <c r="Q244" s="11">
        <v>1910</v>
      </c>
      <c r="R244" s="22">
        <v>3</v>
      </c>
      <c r="S244" s="22">
        <v>3</v>
      </c>
      <c r="T244" s="16" t="s">
        <v>1095</v>
      </c>
    </row>
    <row r="245" spans="1:20" s="12" customFormat="1" ht="15.9" customHeight="1" x14ac:dyDescent="0.25">
      <c r="A245" s="9">
        <v>44047</v>
      </c>
      <c r="B245" s="25">
        <v>152935</v>
      </c>
      <c r="C245" s="11">
        <v>185000</v>
      </c>
      <c r="D245" s="26" t="s">
        <v>200</v>
      </c>
      <c r="E245" s="12" t="s">
        <v>367</v>
      </c>
      <c r="F245" s="12" t="s">
        <v>285</v>
      </c>
      <c r="G245" s="12" t="s">
        <v>372</v>
      </c>
      <c r="H245" s="13" t="s">
        <v>1099</v>
      </c>
      <c r="I245" s="12" t="s">
        <v>957</v>
      </c>
      <c r="J245" s="12" t="s">
        <v>694</v>
      </c>
      <c r="K245" s="12" t="s">
        <v>909</v>
      </c>
      <c r="L245" s="14">
        <f>M245*43560</f>
        <v>1240153.2</v>
      </c>
      <c r="M245" s="15">
        <v>28.47</v>
      </c>
      <c r="N245" s="15">
        <f>C245/L245</f>
        <v>0.14917511804186773</v>
      </c>
      <c r="O245" s="14">
        <f>C245/M245</f>
        <v>6498.0681419037583</v>
      </c>
      <c r="P245" s="21">
        <v>0</v>
      </c>
      <c r="Q245" s="11">
        <v>0</v>
      </c>
      <c r="R245" s="11">
        <v>0</v>
      </c>
      <c r="S245" s="11">
        <v>0</v>
      </c>
      <c r="T245" s="21">
        <v>0</v>
      </c>
    </row>
    <row r="246" spans="1:20" s="12" customFormat="1" ht="15.9" customHeight="1" x14ac:dyDescent="0.25">
      <c r="A246" s="9">
        <v>44047</v>
      </c>
      <c r="B246" s="25">
        <v>152929</v>
      </c>
      <c r="C246" s="11">
        <v>425000</v>
      </c>
      <c r="D246" s="26" t="s">
        <v>93</v>
      </c>
      <c r="E246" s="12" t="s">
        <v>365</v>
      </c>
      <c r="F246" s="18" t="s">
        <v>286</v>
      </c>
      <c r="G246" s="12" t="s">
        <v>1109</v>
      </c>
      <c r="H246" s="13" t="s">
        <v>1101</v>
      </c>
      <c r="I246" s="18" t="s">
        <v>947</v>
      </c>
      <c r="J246" s="12" t="s">
        <v>614</v>
      </c>
      <c r="K246" s="12" t="s">
        <v>768</v>
      </c>
      <c r="L246" s="14">
        <f>M246*43560</f>
        <v>7499.9865599999994</v>
      </c>
      <c r="M246" s="15">
        <v>0.172176</v>
      </c>
      <c r="N246" s="15" t="s">
        <v>1108</v>
      </c>
      <c r="O246" s="14" t="s">
        <v>1108</v>
      </c>
      <c r="P246" s="20">
        <v>1972</v>
      </c>
      <c r="Q246" s="11">
        <v>1519</v>
      </c>
      <c r="R246" s="22">
        <v>3</v>
      </c>
      <c r="S246" s="22">
        <v>1</v>
      </c>
      <c r="T246" s="16" t="s">
        <v>414</v>
      </c>
    </row>
    <row r="247" spans="1:20" s="12" customFormat="1" ht="15.9" customHeight="1" x14ac:dyDescent="0.25">
      <c r="A247" s="9">
        <v>44042</v>
      </c>
      <c r="B247" s="25">
        <v>152928</v>
      </c>
      <c r="C247" s="11">
        <v>85000</v>
      </c>
      <c r="D247" s="26" t="s">
        <v>199</v>
      </c>
      <c r="E247" s="12" t="s">
        <v>367</v>
      </c>
      <c r="F247" s="12" t="s">
        <v>285</v>
      </c>
      <c r="G247" s="12" t="s">
        <v>1112</v>
      </c>
      <c r="H247" s="13" t="s">
        <v>1101</v>
      </c>
      <c r="I247" s="12" t="s">
        <v>590</v>
      </c>
      <c r="J247" s="12" t="s">
        <v>527</v>
      </c>
      <c r="K247" s="12" t="s">
        <v>444</v>
      </c>
      <c r="L247" s="14">
        <f>M247*43560</f>
        <v>2499.9955199999999</v>
      </c>
      <c r="M247" s="15">
        <v>5.7391999999999999E-2</v>
      </c>
      <c r="N247" s="15">
        <f>C247/L247</f>
        <v>34.000060928109185</v>
      </c>
      <c r="O247" s="14"/>
      <c r="P247" s="21">
        <v>0</v>
      </c>
      <c r="Q247" s="11">
        <v>0</v>
      </c>
      <c r="R247" s="11">
        <v>0</v>
      </c>
      <c r="S247" s="11">
        <v>0</v>
      </c>
      <c r="T247" s="21">
        <v>0</v>
      </c>
    </row>
    <row r="248" spans="1:20" s="12" customFormat="1" ht="15.9" customHeight="1" x14ac:dyDescent="0.25">
      <c r="A248" s="9">
        <v>44040</v>
      </c>
      <c r="B248" s="25">
        <v>152955</v>
      </c>
      <c r="C248" s="11">
        <v>328000</v>
      </c>
      <c r="D248" s="26" t="s">
        <v>71</v>
      </c>
      <c r="E248" s="12" t="s">
        <v>368</v>
      </c>
      <c r="F248" s="12" t="s">
        <v>286</v>
      </c>
      <c r="G248" s="12" t="s">
        <v>366</v>
      </c>
      <c r="H248" s="13" t="s">
        <v>1100</v>
      </c>
      <c r="I248" s="12" t="s">
        <v>1058</v>
      </c>
      <c r="J248" s="12" t="s">
        <v>523</v>
      </c>
      <c r="K248" s="12" t="s">
        <v>896</v>
      </c>
      <c r="L248" s="14">
        <v>0</v>
      </c>
      <c r="M248" s="15">
        <v>0</v>
      </c>
      <c r="N248" s="15" t="s">
        <v>1108</v>
      </c>
      <c r="O248" s="14" t="s">
        <v>1108</v>
      </c>
      <c r="P248" s="20">
        <v>1982</v>
      </c>
      <c r="Q248" s="11">
        <v>1910</v>
      </c>
      <c r="R248" s="22">
        <v>3</v>
      </c>
      <c r="S248" s="22">
        <v>3</v>
      </c>
      <c r="T248" s="16" t="s">
        <v>1095</v>
      </c>
    </row>
    <row r="249" spans="1:20" s="12" customFormat="1" ht="15.9" customHeight="1" x14ac:dyDescent="0.25">
      <c r="A249" s="9">
        <v>44040</v>
      </c>
      <c r="B249" s="25">
        <v>152915</v>
      </c>
      <c r="C249" s="11">
        <v>119000</v>
      </c>
      <c r="D249" s="26" t="s">
        <v>198</v>
      </c>
      <c r="E249" s="12" t="s">
        <v>367</v>
      </c>
      <c r="F249" s="12" t="s">
        <v>285</v>
      </c>
      <c r="G249" s="12" t="s">
        <v>372</v>
      </c>
      <c r="H249" s="13" t="s">
        <v>1099</v>
      </c>
      <c r="I249" s="12" t="s">
        <v>981</v>
      </c>
      <c r="J249" s="12" t="s">
        <v>196</v>
      </c>
      <c r="K249" s="12" t="s">
        <v>197</v>
      </c>
      <c r="L249" s="14">
        <f>M249*43560</f>
        <v>288802.8</v>
      </c>
      <c r="M249" s="15">
        <v>6.63</v>
      </c>
      <c r="N249" s="15">
        <f>C249/L249</f>
        <v>0.41204586659132114</v>
      </c>
      <c r="O249" s="14">
        <f>C249/M249</f>
        <v>17948.717948717949</v>
      </c>
      <c r="P249" s="21">
        <v>0</v>
      </c>
      <c r="Q249" s="11">
        <v>0</v>
      </c>
      <c r="R249" s="11">
        <v>0</v>
      </c>
      <c r="S249" s="11">
        <v>0</v>
      </c>
      <c r="T249" s="21">
        <v>0</v>
      </c>
    </row>
    <row r="250" spans="1:20" s="12" customFormat="1" ht="15.9" customHeight="1" x14ac:dyDescent="0.25">
      <c r="A250" s="9">
        <v>44039</v>
      </c>
      <c r="B250" s="25">
        <v>152924</v>
      </c>
      <c r="C250" s="11">
        <v>400000</v>
      </c>
      <c r="D250" s="26" t="s">
        <v>90</v>
      </c>
      <c r="E250" s="12" t="s">
        <v>365</v>
      </c>
      <c r="F250" s="12" t="s">
        <v>286</v>
      </c>
      <c r="G250" s="12" t="s">
        <v>1109</v>
      </c>
      <c r="H250" s="13" t="s">
        <v>1101</v>
      </c>
      <c r="I250" s="12" t="s">
        <v>1008</v>
      </c>
      <c r="J250" s="12" t="s">
        <v>597</v>
      </c>
      <c r="K250" s="12" t="s">
        <v>789</v>
      </c>
      <c r="L250" s="14">
        <f>M250*43560</f>
        <v>4999.9910399999999</v>
      </c>
      <c r="M250" s="15">
        <v>0.114784</v>
      </c>
      <c r="N250" s="15" t="s">
        <v>1108</v>
      </c>
      <c r="O250" s="14" t="s">
        <v>1108</v>
      </c>
      <c r="P250" s="20">
        <v>1891</v>
      </c>
      <c r="Q250" s="11">
        <v>1939</v>
      </c>
      <c r="R250" s="22">
        <v>2</v>
      </c>
      <c r="S250" s="22">
        <v>2</v>
      </c>
      <c r="T250" s="16" t="s">
        <v>413</v>
      </c>
    </row>
    <row r="251" spans="1:20" s="12" customFormat="1" ht="15.9" customHeight="1" x14ac:dyDescent="0.25">
      <c r="A251" s="9">
        <v>44034</v>
      </c>
      <c r="B251" s="25">
        <v>152913</v>
      </c>
      <c r="C251" s="11">
        <v>27000</v>
      </c>
      <c r="D251" s="26" t="s">
        <v>195</v>
      </c>
      <c r="E251" s="12" t="s">
        <v>367</v>
      </c>
      <c r="F251" s="18" t="s">
        <v>285</v>
      </c>
      <c r="G251" s="12" t="s">
        <v>1112</v>
      </c>
      <c r="H251" s="13" t="s">
        <v>1101</v>
      </c>
      <c r="I251" s="18" t="s">
        <v>563</v>
      </c>
      <c r="J251" s="12" t="s">
        <v>506</v>
      </c>
      <c r="K251" s="12" t="s">
        <v>437</v>
      </c>
      <c r="L251" s="14">
        <f>M251*43560</f>
        <v>7499.9865599999994</v>
      </c>
      <c r="M251" s="15">
        <v>0.172176</v>
      </c>
      <c r="N251" s="15">
        <f>C251/L251</f>
        <v>3.600006451211561</v>
      </c>
      <c r="O251" s="14"/>
      <c r="P251" s="21">
        <v>0</v>
      </c>
      <c r="Q251" s="11">
        <v>0</v>
      </c>
      <c r="R251" s="11">
        <v>0</v>
      </c>
      <c r="S251" s="11">
        <v>0</v>
      </c>
      <c r="T251" s="21">
        <v>0</v>
      </c>
    </row>
    <row r="252" spans="1:20" s="12" customFormat="1" ht="15.9" customHeight="1" x14ac:dyDescent="0.25">
      <c r="A252" s="9">
        <v>44033</v>
      </c>
      <c r="B252" s="25">
        <v>152903</v>
      </c>
      <c r="C252" s="11">
        <v>60000</v>
      </c>
      <c r="D252" s="26" t="s">
        <v>194</v>
      </c>
      <c r="E252" s="12" t="s">
        <v>367</v>
      </c>
      <c r="F252" s="12" t="s">
        <v>285</v>
      </c>
      <c r="G252" s="12" t="s">
        <v>372</v>
      </c>
      <c r="H252" s="13" t="s">
        <v>1099</v>
      </c>
      <c r="I252" s="12" t="s">
        <v>985</v>
      </c>
      <c r="J252" s="12" t="s">
        <v>698</v>
      </c>
      <c r="K252" s="12" t="s">
        <v>910</v>
      </c>
      <c r="L252" s="14">
        <f>M252*43560</f>
        <v>1296868.3199999998</v>
      </c>
      <c r="M252" s="15">
        <v>29.771999999999998</v>
      </c>
      <c r="N252" s="15">
        <f>C252/L252</f>
        <v>4.6265298546270303E-2</v>
      </c>
      <c r="O252" s="14">
        <f>C252/M252</f>
        <v>2015.3164046755342</v>
      </c>
      <c r="P252" s="21">
        <v>0</v>
      </c>
      <c r="Q252" s="11">
        <v>0</v>
      </c>
      <c r="R252" s="11">
        <v>0</v>
      </c>
      <c r="S252" s="11">
        <v>0</v>
      </c>
      <c r="T252" s="21">
        <v>0</v>
      </c>
    </row>
    <row r="253" spans="1:20" s="12" customFormat="1" ht="15.9" customHeight="1" x14ac:dyDescent="0.25">
      <c r="A253" s="9">
        <v>44032</v>
      </c>
      <c r="B253" s="25">
        <v>152905</v>
      </c>
      <c r="C253" s="11">
        <v>15000</v>
      </c>
      <c r="D253" s="26" t="s">
        <v>193</v>
      </c>
      <c r="E253" s="12" t="s">
        <v>367</v>
      </c>
      <c r="F253" s="12" t="s">
        <v>285</v>
      </c>
      <c r="G253" s="12" t="s">
        <v>372</v>
      </c>
      <c r="H253" s="13" t="s">
        <v>1099</v>
      </c>
      <c r="J253" s="12" t="s">
        <v>751</v>
      </c>
      <c r="K253" s="12" t="s">
        <v>747</v>
      </c>
      <c r="L253" s="14">
        <f>M253*43560</f>
        <v>440696.52</v>
      </c>
      <c r="M253" s="15">
        <v>10.117000000000001</v>
      </c>
      <c r="N253" s="15">
        <f>C253/L253</f>
        <v>3.4037028474833426E-2</v>
      </c>
      <c r="O253" s="14">
        <f>C253/M253</f>
        <v>1482.6529603637441</v>
      </c>
      <c r="P253" s="21">
        <v>0</v>
      </c>
      <c r="Q253" s="11">
        <v>0</v>
      </c>
      <c r="R253" s="11">
        <v>0</v>
      </c>
      <c r="S253" s="11">
        <v>0</v>
      </c>
      <c r="T253" s="21">
        <v>0</v>
      </c>
    </row>
    <row r="254" spans="1:20" s="12" customFormat="1" ht="15.9" customHeight="1" x14ac:dyDescent="0.25">
      <c r="A254" s="9">
        <v>44027</v>
      </c>
      <c r="B254" s="25">
        <v>152898</v>
      </c>
      <c r="C254" s="11">
        <v>346000</v>
      </c>
      <c r="D254" s="26" t="s">
        <v>86</v>
      </c>
      <c r="E254" s="12" t="s">
        <v>368</v>
      </c>
      <c r="F254" s="12" t="s">
        <v>286</v>
      </c>
      <c r="G254" s="12" t="s">
        <v>366</v>
      </c>
      <c r="H254" s="13" t="s">
        <v>1100</v>
      </c>
      <c r="I254" s="12" t="s">
        <v>1057</v>
      </c>
      <c r="J254" s="12" t="s">
        <v>673</v>
      </c>
      <c r="K254" s="12" t="s">
        <v>830</v>
      </c>
      <c r="L254" s="14">
        <v>0</v>
      </c>
      <c r="M254" s="15">
        <v>0</v>
      </c>
      <c r="N254" s="15" t="s">
        <v>1108</v>
      </c>
      <c r="O254" s="14" t="s">
        <v>1108</v>
      </c>
      <c r="P254" s="20">
        <v>1982</v>
      </c>
      <c r="Q254" s="11">
        <v>1910</v>
      </c>
      <c r="R254" s="22">
        <v>3</v>
      </c>
      <c r="S254" s="22">
        <v>3</v>
      </c>
      <c r="T254" s="16" t="s">
        <v>1095</v>
      </c>
    </row>
    <row r="255" spans="1:20" s="12" customFormat="1" ht="15.9" customHeight="1" x14ac:dyDescent="0.25">
      <c r="A255" s="9">
        <v>44019</v>
      </c>
      <c r="B255" s="25">
        <v>152900</v>
      </c>
      <c r="C255" s="11">
        <v>392000</v>
      </c>
      <c r="D255" s="26" t="s">
        <v>87</v>
      </c>
      <c r="E255" s="12" t="s">
        <v>368</v>
      </c>
      <c r="F255" s="12" t="s">
        <v>286</v>
      </c>
      <c r="G255" s="12" t="s">
        <v>366</v>
      </c>
      <c r="H255" s="13" t="s">
        <v>1100</v>
      </c>
      <c r="I255" s="12" t="s">
        <v>1051</v>
      </c>
      <c r="J255" s="12" t="s">
        <v>749</v>
      </c>
      <c r="K255" s="12" t="s">
        <v>836</v>
      </c>
      <c r="L255" s="14">
        <v>0</v>
      </c>
      <c r="M255" s="15">
        <v>0</v>
      </c>
      <c r="N255" s="15" t="s">
        <v>1108</v>
      </c>
      <c r="O255" s="14" t="s">
        <v>1108</v>
      </c>
      <c r="P255" s="20">
        <v>1982</v>
      </c>
      <c r="Q255" s="11">
        <v>1910</v>
      </c>
      <c r="R255" s="22">
        <v>3</v>
      </c>
      <c r="S255" s="22">
        <v>3</v>
      </c>
      <c r="T255" s="16" t="s">
        <v>1095</v>
      </c>
    </row>
    <row r="256" spans="1:20" s="12" customFormat="1" ht="15.9" customHeight="1" x14ac:dyDescent="0.25">
      <c r="A256" s="9">
        <v>44019</v>
      </c>
      <c r="B256" s="25">
        <v>152871</v>
      </c>
      <c r="C256" s="11">
        <v>480000</v>
      </c>
      <c r="D256" s="26" t="s">
        <v>100</v>
      </c>
      <c r="E256" s="12" t="s">
        <v>368</v>
      </c>
      <c r="F256" s="12" t="s">
        <v>286</v>
      </c>
      <c r="G256" s="12" t="s">
        <v>366</v>
      </c>
      <c r="H256" s="13" t="s">
        <v>1100</v>
      </c>
      <c r="I256" s="12" t="s">
        <v>1052</v>
      </c>
      <c r="J256" s="12" t="s">
        <v>613</v>
      </c>
      <c r="K256" s="12" t="s">
        <v>718</v>
      </c>
      <c r="L256" s="14">
        <v>0</v>
      </c>
      <c r="M256" s="15">
        <v>0</v>
      </c>
      <c r="N256" s="15" t="s">
        <v>1108</v>
      </c>
      <c r="O256" s="14" t="s">
        <v>1108</v>
      </c>
      <c r="P256" s="20">
        <v>1982</v>
      </c>
      <c r="Q256" s="11">
        <v>2220</v>
      </c>
      <c r="R256" s="22">
        <v>3</v>
      </c>
      <c r="S256" s="22">
        <v>3</v>
      </c>
      <c r="T256" s="16" t="s">
        <v>1095</v>
      </c>
    </row>
    <row r="257" spans="1:20" s="12" customFormat="1" ht="15.9" customHeight="1" x14ac:dyDescent="0.25">
      <c r="A257" s="9">
        <v>44019</v>
      </c>
      <c r="B257" s="25">
        <v>152869</v>
      </c>
      <c r="C257" s="11">
        <v>313000</v>
      </c>
      <c r="D257" s="26" t="s">
        <v>76</v>
      </c>
      <c r="E257" s="12" t="s">
        <v>368</v>
      </c>
      <c r="F257" s="12" t="s">
        <v>286</v>
      </c>
      <c r="G257" s="12" t="s">
        <v>366</v>
      </c>
      <c r="H257" s="13" t="s">
        <v>1100</v>
      </c>
      <c r="I257" s="12" t="s">
        <v>1056</v>
      </c>
      <c r="J257" s="12" t="s">
        <v>718</v>
      </c>
      <c r="K257" s="12" t="s">
        <v>796</v>
      </c>
      <c r="L257" s="14">
        <v>0</v>
      </c>
      <c r="M257" s="15">
        <v>0</v>
      </c>
      <c r="N257" s="15" t="s">
        <v>1108</v>
      </c>
      <c r="O257" s="14" t="s">
        <v>1108</v>
      </c>
      <c r="P257" s="20">
        <v>1982</v>
      </c>
      <c r="Q257" s="11">
        <v>1680</v>
      </c>
      <c r="R257" s="22">
        <v>3</v>
      </c>
      <c r="S257" s="22">
        <v>3</v>
      </c>
      <c r="T257" s="16" t="s">
        <v>1095</v>
      </c>
    </row>
    <row r="258" spans="1:20" s="12" customFormat="1" ht="15.9" customHeight="1" x14ac:dyDescent="0.25">
      <c r="A258" s="9">
        <v>44018</v>
      </c>
      <c r="B258" s="25">
        <v>152864</v>
      </c>
      <c r="C258" s="11">
        <v>295000</v>
      </c>
      <c r="D258" s="26" t="s">
        <v>56</v>
      </c>
      <c r="E258" s="12" t="s">
        <v>365</v>
      </c>
      <c r="F258" s="12" t="s">
        <v>286</v>
      </c>
      <c r="G258" s="12" t="s">
        <v>1109</v>
      </c>
      <c r="H258" s="13" t="s">
        <v>1101</v>
      </c>
      <c r="I258" s="12" t="s">
        <v>926</v>
      </c>
      <c r="J258" s="12" t="s">
        <v>752</v>
      </c>
      <c r="K258" s="12" t="s">
        <v>839</v>
      </c>
      <c r="L258" s="14">
        <f>M258*43560</f>
        <v>3500.0024400000002</v>
      </c>
      <c r="M258" s="15">
        <v>8.0349000000000004E-2</v>
      </c>
      <c r="N258" s="15" t="s">
        <v>1108</v>
      </c>
      <c r="O258" s="14" t="s">
        <v>1108</v>
      </c>
      <c r="P258" s="20">
        <v>2002</v>
      </c>
      <c r="Q258" s="11">
        <v>1152</v>
      </c>
      <c r="R258" s="22">
        <v>3</v>
      </c>
      <c r="S258" s="22">
        <v>2</v>
      </c>
      <c r="T258" s="16" t="s">
        <v>414</v>
      </c>
    </row>
    <row r="259" spans="1:20" s="12" customFormat="1" ht="15.9" customHeight="1" x14ac:dyDescent="0.25">
      <c r="A259" s="9">
        <v>44012</v>
      </c>
      <c r="B259" s="25">
        <v>152859</v>
      </c>
      <c r="C259" s="11">
        <v>259000</v>
      </c>
      <c r="D259" s="26" t="s">
        <v>45</v>
      </c>
      <c r="E259" s="12" t="s">
        <v>365</v>
      </c>
      <c r="F259" s="12" t="s">
        <v>286</v>
      </c>
      <c r="G259" s="18" t="s">
        <v>1117</v>
      </c>
      <c r="H259" s="13" t="s">
        <v>1101</v>
      </c>
      <c r="I259" s="12" t="s">
        <v>951</v>
      </c>
      <c r="J259" s="12" t="s">
        <v>686</v>
      </c>
      <c r="K259" s="12" t="s">
        <v>845</v>
      </c>
      <c r="L259" s="14">
        <f>M259*43560</f>
        <v>7499.9865599999994</v>
      </c>
      <c r="M259" s="15">
        <v>0.172176</v>
      </c>
      <c r="N259" s="15" t="s">
        <v>1108</v>
      </c>
      <c r="O259" s="14" t="s">
        <v>1108</v>
      </c>
      <c r="P259" s="20">
        <v>2001</v>
      </c>
      <c r="Q259" s="11">
        <v>1624</v>
      </c>
      <c r="R259" s="22">
        <v>3</v>
      </c>
      <c r="S259" s="22">
        <v>2</v>
      </c>
      <c r="T259" s="16" t="s">
        <v>414</v>
      </c>
    </row>
    <row r="260" spans="1:20" s="12" customFormat="1" ht="15.9" customHeight="1" x14ac:dyDescent="0.25">
      <c r="A260" s="9">
        <v>43994</v>
      </c>
      <c r="B260" s="25">
        <v>152843</v>
      </c>
      <c r="C260" s="11">
        <v>110000</v>
      </c>
      <c r="D260" s="26" t="s">
        <v>331</v>
      </c>
      <c r="E260" s="12" t="s">
        <v>367</v>
      </c>
      <c r="F260" s="12" t="s">
        <v>285</v>
      </c>
      <c r="G260" s="12" t="s">
        <v>1112</v>
      </c>
      <c r="H260" s="13" t="s">
        <v>1101</v>
      </c>
      <c r="I260" s="12" t="s">
        <v>552</v>
      </c>
      <c r="J260" s="12" t="s">
        <v>430</v>
      </c>
      <c r="K260" s="12" t="s">
        <v>439</v>
      </c>
      <c r="L260" s="14">
        <f>M260*43560</f>
        <v>6249.9888000000001</v>
      </c>
      <c r="M260" s="15">
        <v>0.14348</v>
      </c>
      <c r="N260" s="15">
        <f>C260/L260</f>
        <v>17.60003153925652</v>
      </c>
      <c r="O260" s="14"/>
      <c r="P260" s="21">
        <v>0</v>
      </c>
      <c r="Q260" s="11">
        <v>0</v>
      </c>
      <c r="R260" s="11">
        <v>0</v>
      </c>
      <c r="S260" s="11">
        <v>0</v>
      </c>
      <c r="T260" s="21">
        <v>0</v>
      </c>
    </row>
    <row r="261" spans="1:20" s="12" customFormat="1" ht="15.9" customHeight="1" x14ac:dyDescent="0.25">
      <c r="A261" s="9">
        <v>43993</v>
      </c>
      <c r="B261" s="25">
        <v>152839</v>
      </c>
      <c r="C261" s="11">
        <v>300000</v>
      </c>
      <c r="D261" s="26" t="s">
        <v>58</v>
      </c>
      <c r="E261" s="12" t="s">
        <v>365</v>
      </c>
      <c r="F261" s="12" t="s">
        <v>286</v>
      </c>
      <c r="G261" s="12" t="s">
        <v>1109</v>
      </c>
      <c r="H261" s="13" t="s">
        <v>1101</v>
      </c>
      <c r="I261" s="12" t="s">
        <v>973</v>
      </c>
      <c r="J261" s="12" t="s">
        <v>672</v>
      </c>
      <c r="K261" s="12" t="s">
        <v>819</v>
      </c>
      <c r="L261" s="14">
        <f>M261*43560</f>
        <v>5100.0047999999997</v>
      </c>
      <c r="M261" s="15">
        <v>0.11708</v>
      </c>
      <c r="N261" s="15" t="s">
        <v>1108</v>
      </c>
      <c r="O261" s="14" t="s">
        <v>1108</v>
      </c>
      <c r="P261" s="20">
        <v>1900</v>
      </c>
      <c r="Q261" s="11">
        <v>1368</v>
      </c>
      <c r="R261" s="22">
        <v>2</v>
      </c>
      <c r="S261" s="22">
        <v>1</v>
      </c>
      <c r="T261" s="16" t="s">
        <v>413</v>
      </c>
    </row>
    <row r="262" spans="1:20" s="12" customFormat="1" ht="15.9" customHeight="1" x14ac:dyDescent="0.25">
      <c r="A262" s="9">
        <v>43971</v>
      </c>
      <c r="B262" s="25">
        <v>152822</v>
      </c>
      <c r="C262" s="11">
        <v>102500</v>
      </c>
      <c r="D262" s="26" t="s">
        <v>330</v>
      </c>
      <c r="E262" s="12" t="s">
        <v>367</v>
      </c>
      <c r="F262" s="12" t="s">
        <v>285</v>
      </c>
      <c r="G262" s="12" t="s">
        <v>1112</v>
      </c>
      <c r="H262" s="13" t="s">
        <v>1101</v>
      </c>
      <c r="I262" s="12" t="s">
        <v>579</v>
      </c>
      <c r="J262" s="12" t="s">
        <v>529</v>
      </c>
      <c r="K262" s="12" t="s">
        <v>464</v>
      </c>
      <c r="L262" s="14">
        <f>M262*43560</f>
        <v>4999.9910399999999</v>
      </c>
      <c r="M262" s="15">
        <v>0.114784</v>
      </c>
      <c r="N262" s="15">
        <f>C262/L262</f>
        <v>20.50003673606583</v>
      </c>
      <c r="O262" s="14"/>
      <c r="P262" s="21">
        <v>0</v>
      </c>
      <c r="Q262" s="11">
        <v>0</v>
      </c>
      <c r="R262" s="11">
        <v>0</v>
      </c>
      <c r="S262" s="11">
        <v>0</v>
      </c>
      <c r="T262" s="21">
        <v>0</v>
      </c>
    </row>
    <row r="263" spans="1:20" s="12" customFormat="1" ht="15.9" customHeight="1" x14ac:dyDescent="0.25">
      <c r="A263" s="9">
        <v>43957</v>
      </c>
      <c r="B263" s="25">
        <v>152812</v>
      </c>
      <c r="C263" s="11">
        <v>70000</v>
      </c>
      <c r="D263" s="26" t="s">
        <v>192</v>
      </c>
      <c r="E263" s="12" t="s">
        <v>367</v>
      </c>
      <c r="F263" s="12" t="s">
        <v>285</v>
      </c>
      <c r="G263" s="12" t="s">
        <v>372</v>
      </c>
      <c r="H263" s="13" t="s">
        <v>1099</v>
      </c>
      <c r="I263" s="12" t="s">
        <v>923</v>
      </c>
      <c r="J263" s="12" t="s">
        <v>642</v>
      </c>
      <c r="K263" s="12" t="s">
        <v>823</v>
      </c>
      <c r="L263" s="14">
        <f>M263*43560</f>
        <v>130680</v>
      </c>
      <c r="M263" s="15">
        <v>3</v>
      </c>
      <c r="N263" s="15">
        <f>C263/L263</f>
        <v>0.53565962656871746</v>
      </c>
      <c r="O263" s="14">
        <f>C263/M263</f>
        <v>23333.333333333332</v>
      </c>
      <c r="P263" s="21">
        <v>0</v>
      </c>
      <c r="Q263" s="11">
        <v>0</v>
      </c>
      <c r="R263" s="11">
        <v>0</v>
      </c>
      <c r="S263" s="11">
        <v>0</v>
      </c>
      <c r="T263" s="21">
        <v>0</v>
      </c>
    </row>
    <row r="264" spans="1:20" s="12" customFormat="1" ht="15.9" customHeight="1" x14ac:dyDescent="0.25">
      <c r="A264" s="9">
        <v>43945</v>
      </c>
      <c r="B264" s="25">
        <v>152806</v>
      </c>
      <c r="C264" s="11">
        <v>75000</v>
      </c>
      <c r="D264" s="26" t="s">
        <v>191</v>
      </c>
      <c r="E264" s="12" t="s">
        <v>367</v>
      </c>
      <c r="F264" s="12" t="s">
        <v>285</v>
      </c>
      <c r="G264" s="12" t="s">
        <v>1112</v>
      </c>
      <c r="H264" s="13" t="s">
        <v>1101</v>
      </c>
      <c r="I264" s="12" t="s">
        <v>550</v>
      </c>
      <c r="J264" s="12" t="s">
        <v>497</v>
      </c>
      <c r="K264" s="12" t="s">
        <v>484</v>
      </c>
      <c r="L264" s="14">
        <f>M264*43560</f>
        <v>4999.9910399999999</v>
      </c>
      <c r="M264" s="15">
        <v>0.114784</v>
      </c>
      <c r="N264" s="15">
        <f>C264/L264</f>
        <v>15.00002688004817</v>
      </c>
      <c r="O264" s="14"/>
      <c r="P264" s="21">
        <v>0</v>
      </c>
      <c r="Q264" s="11">
        <v>0</v>
      </c>
      <c r="R264" s="11">
        <v>0</v>
      </c>
      <c r="S264" s="11">
        <v>0</v>
      </c>
      <c r="T264" s="21">
        <v>0</v>
      </c>
    </row>
    <row r="265" spans="1:20" s="12" customFormat="1" ht="15.9" customHeight="1" x14ac:dyDescent="0.25">
      <c r="A265" s="9">
        <v>43945</v>
      </c>
      <c r="B265" s="25">
        <v>152802</v>
      </c>
      <c r="C265" s="11">
        <v>205000</v>
      </c>
      <c r="D265" s="26" t="s">
        <v>32</v>
      </c>
      <c r="E265" s="12" t="s">
        <v>365</v>
      </c>
      <c r="F265" s="12" t="s">
        <v>286</v>
      </c>
      <c r="G265" s="12" t="s">
        <v>1109</v>
      </c>
      <c r="H265" s="13" t="s">
        <v>1101</v>
      </c>
      <c r="I265" s="12" t="s">
        <v>989</v>
      </c>
      <c r="J265" s="12" t="s">
        <v>622</v>
      </c>
      <c r="K265" s="12" t="s">
        <v>496</v>
      </c>
      <c r="L265" s="14">
        <f>M265*43560</f>
        <v>2499.9955199999999</v>
      </c>
      <c r="M265" s="15">
        <v>5.7391999999999999E-2</v>
      </c>
      <c r="N265" s="15" t="s">
        <v>1108</v>
      </c>
      <c r="O265" s="14" t="s">
        <v>1108</v>
      </c>
      <c r="P265" s="20">
        <v>1897</v>
      </c>
      <c r="Q265" s="11">
        <v>971</v>
      </c>
      <c r="R265" s="22">
        <v>2</v>
      </c>
      <c r="S265" s="22">
        <v>2</v>
      </c>
      <c r="T265" s="16" t="s">
        <v>419</v>
      </c>
    </row>
    <row r="266" spans="1:20" s="12" customFormat="1" ht="15.9" customHeight="1" x14ac:dyDescent="0.25">
      <c r="A266" s="9">
        <v>43930</v>
      </c>
      <c r="B266" s="25">
        <v>152799</v>
      </c>
      <c r="C266" s="11">
        <v>170000</v>
      </c>
      <c r="D266" s="26" t="s">
        <v>19</v>
      </c>
      <c r="E266" s="12" t="s">
        <v>365</v>
      </c>
      <c r="F266" s="12" t="s">
        <v>286</v>
      </c>
      <c r="G266" s="12" t="s">
        <v>1109</v>
      </c>
      <c r="H266" s="13" t="s">
        <v>1101</v>
      </c>
      <c r="I266" s="12" t="s">
        <v>1005</v>
      </c>
      <c r="J266" s="12" t="s">
        <v>663</v>
      </c>
      <c r="K266" s="12" t="s">
        <v>903</v>
      </c>
      <c r="L266" s="14">
        <f>M266*43560</f>
        <v>7499.9865599999994</v>
      </c>
      <c r="M266" s="15">
        <v>0.172176</v>
      </c>
      <c r="N266" s="15" t="s">
        <v>1108</v>
      </c>
      <c r="O266" s="14" t="s">
        <v>1108</v>
      </c>
      <c r="P266" s="20">
        <v>1900</v>
      </c>
      <c r="Q266" s="11">
        <v>1140</v>
      </c>
      <c r="R266" s="22">
        <v>3</v>
      </c>
      <c r="S266" s="22">
        <v>1</v>
      </c>
      <c r="T266" s="16" t="s">
        <v>421</v>
      </c>
    </row>
    <row r="267" spans="1:20" s="12" customFormat="1" ht="15.9" customHeight="1" x14ac:dyDescent="0.25">
      <c r="A267" s="9">
        <v>43900</v>
      </c>
      <c r="B267" s="25">
        <v>152771</v>
      </c>
      <c r="C267" s="11">
        <v>435000</v>
      </c>
      <c r="D267" s="26" t="s">
        <v>96</v>
      </c>
      <c r="E267" s="12" t="s">
        <v>365</v>
      </c>
      <c r="F267" s="12" t="s">
        <v>286</v>
      </c>
      <c r="G267" s="12" t="s">
        <v>1109</v>
      </c>
      <c r="H267" s="13" t="s">
        <v>1101</v>
      </c>
      <c r="I267" s="12" t="s">
        <v>1023</v>
      </c>
      <c r="J267" s="12" t="s">
        <v>715</v>
      </c>
      <c r="K267" s="12" t="s">
        <v>763</v>
      </c>
      <c r="L267" s="14">
        <f>M267*43560</f>
        <v>7499.9865599999994</v>
      </c>
      <c r="M267" s="15">
        <v>0.172176</v>
      </c>
      <c r="N267" s="15" t="s">
        <v>1108</v>
      </c>
      <c r="O267" s="14" t="s">
        <v>1108</v>
      </c>
      <c r="P267" s="20">
        <v>1898</v>
      </c>
      <c r="Q267" s="11">
        <v>1916</v>
      </c>
      <c r="R267" s="22">
        <v>4</v>
      </c>
      <c r="S267" s="22">
        <v>2</v>
      </c>
      <c r="T267" s="16" t="s">
        <v>422</v>
      </c>
    </row>
    <row r="268" spans="1:20" s="12" customFormat="1" ht="15.9" customHeight="1" x14ac:dyDescent="0.25">
      <c r="A268" s="9">
        <v>43899</v>
      </c>
      <c r="B268" s="25">
        <v>152776</v>
      </c>
      <c r="C268" s="11">
        <v>280000</v>
      </c>
      <c r="D268" s="26" t="s">
        <v>52</v>
      </c>
      <c r="E268" s="12" t="s">
        <v>365</v>
      </c>
      <c r="F268" s="12" t="s">
        <v>286</v>
      </c>
      <c r="G268" s="18" t="s">
        <v>1109</v>
      </c>
      <c r="H268" s="13" t="s">
        <v>1099</v>
      </c>
      <c r="I268" s="12" t="s">
        <v>954</v>
      </c>
      <c r="J268" s="12" t="s">
        <v>596</v>
      </c>
      <c r="K268" s="12" t="s">
        <v>849</v>
      </c>
      <c r="L268" s="14">
        <f>M268*43560</f>
        <v>217800</v>
      </c>
      <c r="M268" s="15">
        <v>5</v>
      </c>
      <c r="N268" s="15" t="s">
        <v>1108</v>
      </c>
      <c r="O268" s="14" t="s">
        <v>1108</v>
      </c>
      <c r="P268" s="20">
        <v>1990</v>
      </c>
      <c r="Q268" s="11">
        <v>856</v>
      </c>
      <c r="R268" s="22">
        <v>2</v>
      </c>
      <c r="S268" s="22">
        <v>2</v>
      </c>
      <c r="T268" s="16" t="s">
        <v>414</v>
      </c>
    </row>
    <row r="269" spans="1:20" s="12" customFormat="1" ht="15.9" customHeight="1" x14ac:dyDescent="0.25">
      <c r="A269" s="9">
        <v>43896</v>
      </c>
      <c r="B269" s="25">
        <v>152763</v>
      </c>
      <c r="C269" s="11">
        <v>225000</v>
      </c>
      <c r="D269" s="26" t="s">
        <v>190</v>
      </c>
      <c r="E269" s="12" t="s">
        <v>367</v>
      </c>
      <c r="F269" s="12" t="s">
        <v>285</v>
      </c>
      <c r="G269" s="12" t="s">
        <v>1112</v>
      </c>
      <c r="H269" s="13" t="s">
        <v>1101</v>
      </c>
      <c r="I269" s="12" t="s">
        <v>565</v>
      </c>
      <c r="J269" s="12" t="s">
        <v>189</v>
      </c>
      <c r="K269" s="12" t="s">
        <v>481</v>
      </c>
      <c r="L269" s="14">
        <f>M269*43560</f>
        <v>9999.9820799999998</v>
      </c>
      <c r="M269" s="15">
        <v>0.22956799999999999</v>
      </c>
      <c r="N269" s="15">
        <f>C269/L269</f>
        <v>22.500040320072255</v>
      </c>
      <c r="O269" s="14"/>
      <c r="P269" s="21">
        <v>0</v>
      </c>
      <c r="Q269" s="11">
        <v>0</v>
      </c>
      <c r="R269" s="11">
        <v>0</v>
      </c>
      <c r="S269" s="11">
        <v>0</v>
      </c>
      <c r="T269" s="21">
        <v>0</v>
      </c>
    </row>
    <row r="270" spans="1:20" s="12" customFormat="1" ht="15.9" customHeight="1" x14ac:dyDescent="0.25">
      <c r="A270" s="9">
        <v>43895</v>
      </c>
      <c r="B270" s="25">
        <v>152765</v>
      </c>
      <c r="C270" s="11">
        <v>201100</v>
      </c>
      <c r="D270" s="26" t="s">
        <v>329</v>
      </c>
      <c r="E270" s="12" t="s">
        <v>367</v>
      </c>
      <c r="F270" s="12" t="s">
        <v>285</v>
      </c>
      <c r="G270" s="12" t="s">
        <v>372</v>
      </c>
      <c r="H270" s="13" t="s">
        <v>1099</v>
      </c>
      <c r="I270" s="18"/>
      <c r="J270" s="12" t="s">
        <v>627</v>
      </c>
      <c r="K270" s="12" t="s">
        <v>211</v>
      </c>
      <c r="L270" s="14">
        <f>M270*43560</f>
        <v>1422321.12</v>
      </c>
      <c r="M270" s="15">
        <v>32.652000000000001</v>
      </c>
      <c r="N270" s="15">
        <f>C270/L270</f>
        <v>0.14138860568983183</v>
      </c>
      <c r="O270" s="14">
        <f>C270/M270</f>
        <v>6158.8876638490747</v>
      </c>
      <c r="P270" s="21">
        <v>0</v>
      </c>
      <c r="Q270" s="11">
        <v>0</v>
      </c>
      <c r="R270" s="11">
        <v>0</v>
      </c>
      <c r="S270" s="11">
        <v>0</v>
      </c>
      <c r="T270" s="21">
        <v>0</v>
      </c>
    </row>
    <row r="271" spans="1:20" s="12" customFormat="1" ht="15.9" customHeight="1" x14ac:dyDescent="0.25">
      <c r="A271" s="9">
        <v>43889</v>
      </c>
      <c r="B271" s="25">
        <v>152753</v>
      </c>
      <c r="C271" s="11">
        <v>134000</v>
      </c>
      <c r="D271" s="26" t="s">
        <v>11</v>
      </c>
      <c r="E271" s="12" t="s">
        <v>368</v>
      </c>
      <c r="F271" s="12" t="s">
        <v>286</v>
      </c>
      <c r="G271" s="12" t="s">
        <v>366</v>
      </c>
      <c r="H271" s="13" t="s">
        <v>1100</v>
      </c>
      <c r="I271" s="12" t="s">
        <v>1053</v>
      </c>
      <c r="J271" s="12" t="s">
        <v>676</v>
      </c>
      <c r="K271" s="12" t="s">
        <v>857</v>
      </c>
      <c r="L271" s="14">
        <v>0</v>
      </c>
      <c r="M271" s="15">
        <v>0</v>
      </c>
      <c r="N271" s="15" t="s">
        <v>1108</v>
      </c>
      <c r="O271" s="14" t="s">
        <v>1108</v>
      </c>
      <c r="P271" s="20">
        <v>1983</v>
      </c>
      <c r="Q271" s="11">
        <v>750</v>
      </c>
      <c r="R271" s="22">
        <v>1</v>
      </c>
      <c r="S271" s="22">
        <v>1</v>
      </c>
      <c r="T271" s="16" t="s">
        <v>1095</v>
      </c>
    </row>
    <row r="272" spans="1:20" s="12" customFormat="1" ht="15.9" customHeight="1" x14ac:dyDescent="0.25">
      <c r="A272" s="9">
        <v>43888</v>
      </c>
      <c r="B272" s="25">
        <v>152758</v>
      </c>
      <c r="C272" s="11">
        <v>153600</v>
      </c>
      <c r="D272" s="26" t="s">
        <v>14</v>
      </c>
      <c r="E272" s="12" t="s">
        <v>365</v>
      </c>
      <c r="F272" s="12" t="s">
        <v>286</v>
      </c>
      <c r="G272" s="12" t="s">
        <v>1109</v>
      </c>
      <c r="H272" s="13" t="s">
        <v>1101</v>
      </c>
      <c r="I272" s="18" t="s">
        <v>940</v>
      </c>
      <c r="J272" s="12" t="s">
        <v>649</v>
      </c>
      <c r="K272" s="12" t="s">
        <v>803</v>
      </c>
      <c r="L272" s="14">
        <f>M272*43560</f>
        <v>3000.0207599999999</v>
      </c>
      <c r="M272" s="15">
        <v>6.8871000000000002E-2</v>
      </c>
      <c r="N272" s="15" t="s">
        <v>1108</v>
      </c>
      <c r="O272" s="14" t="s">
        <v>1108</v>
      </c>
      <c r="P272" s="20">
        <v>1911</v>
      </c>
      <c r="Q272" s="11">
        <v>1118</v>
      </c>
      <c r="R272" s="22">
        <v>2</v>
      </c>
      <c r="S272" s="22">
        <v>1</v>
      </c>
      <c r="T272" s="16" t="s">
        <v>421</v>
      </c>
    </row>
    <row r="273" spans="1:20" s="12" customFormat="1" ht="15.9" customHeight="1" x14ac:dyDescent="0.25">
      <c r="A273" s="9">
        <v>43886</v>
      </c>
      <c r="B273" s="25">
        <v>152749</v>
      </c>
      <c r="C273" s="11">
        <v>210000</v>
      </c>
      <c r="D273" s="26" t="s">
        <v>326</v>
      </c>
      <c r="E273" s="12" t="s">
        <v>365</v>
      </c>
      <c r="F273" s="12" t="s">
        <v>286</v>
      </c>
      <c r="G273" s="12" t="s">
        <v>1109</v>
      </c>
      <c r="H273" s="13" t="s">
        <v>1101</v>
      </c>
      <c r="I273" s="12" t="s">
        <v>1003</v>
      </c>
      <c r="J273" s="12" t="s">
        <v>327</v>
      </c>
      <c r="K273" s="12" t="s">
        <v>860</v>
      </c>
      <c r="L273" s="14">
        <f>M273*43560</f>
        <v>9999.9820799999998</v>
      </c>
      <c r="M273" s="15">
        <v>0.22956799999999999</v>
      </c>
      <c r="N273" s="15" t="s">
        <v>1108</v>
      </c>
      <c r="O273" s="14" t="s">
        <v>1108</v>
      </c>
      <c r="P273" s="20">
        <v>1893</v>
      </c>
      <c r="Q273" s="11">
        <v>2098</v>
      </c>
      <c r="R273" s="22">
        <v>3</v>
      </c>
      <c r="S273" s="22">
        <v>1</v>
      </c>
      <c r="T273" s="16" t="s">
        <v>419</v>
      </c>
    </row>
    <row r="274" spans="1:20" s="12" customFormat="1" ht="15.9" customHeight="1" x14ac:dyDescent="0.25">
      <c r="A274" s="9">
        <v>43873</v>
      </c>
      <c r="B274" s="25">
        <v>152735</v>
      </c>
      <c r="C274" s="11">
        <v>586200</v>
      </c>
      <c r="D274" s="26" t="s">
        <v>328</v>
      </c>
      <c r="E274" s="12" t="s">
        <v>365</v>
      </c>
      <c r="F274" s="12" t="s">
        <v>286</v>
      </c>
      <c r="G274" s="12" t="s">
        <v>1109</v>
      </c>
      <c r="H274" s="13" t="s">
        <v>1100</v>
      </c>
      <c r="I274" s="12" t="s">
        <v>996</v>
      </c>
      <c r="J274" s="12" t="s">
        <v>725</v>
      </c>
      <c r="K274" s="12" t="s">
        <v>905</v>
      </c>
      <c r="L274" s="14">
        <f>M274*43560</f>
        <v>44169.840000000004</v>
      </c>
      <c r="M274" s="15">
        <v>1.014</v>
      </c>
      <c r="N274" s="15" t="s">
        <v>1108</v>
      </c>
      <c r="O274" s="14" t="s">
        <v>1108</v>
      </c>
      <c r="P274" s="20">
        <v>1997</v>
      </c>
      <c r="Q274" s="11">
        <v>1855</v>
      </c>
      <c r="R274" s="22">
        <v>5</v>
      </c>
      <c r="S274" s="22">
        <v>3</v>
      </c>
      <c r="T274" s="16" t="s">
        <v>422</v>
      </c>
    </row>
    <row r="275" spans="1:20" s="12" customFormat="1" ht="15.9" customHeight="1" x14ac:dyDescent="0.25">
      <c r="A275" s="9">
        <v>43871</v>
      </c>
      <c r="B275" s="25">
        <v>152740</v>
      </c>
      <c r="C275" s="11">
        <v>125000</v>
      </c>
      <c r="D275" s="26" t="s">
        <v>188</v>
      </c>
      <c r="E275" s="12" t="s">
        <v>367</v>
      </c>
      <c r="F275" s="18" t="s">
        <v>285</v>
      </c>
      <c r="G275" s="12" t="s">
        <v>372</v>
      </c>
      <c r="H275" s="13" t="s">
        <v>1099</v>
      </c>
      <c r="J275" s="12" t="s">
        <v>187</v>
      </c>
      <c r="K275" s="12" t="s">
        <v>868</v>
      </c>
      <c r="L275" s="14">
        <f>M275*43560</f>
        <v>898686.36</v>
      </c>
      <c r="M275" s="15">
        <v>20.631</v>
      </c>
      <c r="N275" s="15">
        <f>C275/L275</f>
        <v>0.13909190743698391</v>
      </c>
      <c r="O275" s="14">
        <f>C275/M275</f>
        <v>6058.8434879550186</v>
      </c>
      <c r="P275" s="21">
        <v>0</v>
      </c>
      <c r="Q275" s="11">
        <v>0</v>
      </c>
      <c r="R275" s="11">
        <v>0</v>
      </c>
      <c r="S275" s="11">
        <v>0</v>
      </c>
      <c r="T275" s="21">
        <v>0</v>
      </c>
    </row>
    <row r="276" spans="1:20" s="12" customFormat="1" ht="15.9" customHeight="1" x14ac:dyDescent="0.25">
      <c r="A276" s="9">
        <v>43867</v>
      </c>
      <c r="B276" s="25">
        <v>152730</v>
      </c>
      <c r="C276" s="11">
        <v>34600</v>
      </c>
      <c r="D276" s="26" t="s">
        <v>186</v>
      </c>
      <c r="E276" s="12" t="s">
        <v>367</v>
      </c>
      <c r="F276" s="12" t="s">
        <v>285</v>
      </c>
      <c r="G276" s="12" t="s">
        <v>372</v>
      </c>
      <c r="H276" s="13" t="s">
        <v>1099</v>
      </c>
      <c r="J276" s="12" t="s">
        <v>661</v>
      </c>
      <c r="K276" s="12" t="s">
        <v>168</v>
      </c>
      <c r="L276" s="14">
        <f>M276*43560</f>
        <v>217800</v>
      </c>
      <c r="M276" s="15">
        <v>5</v>
      </c>
      <c r="N276" s="15">
        <f>C276/L276</f>
        <v>0.15886134067952251</v>
      </c>
      <c r="O276" s="14">
        <f>C276/M276</f>
        <v>6920</v>
      </c>
      <c r="P276" s="21">
        <v>0</v>
      </c>
      <c r="Q276" s="11">
        <v>0</v>
      </c>
      <c r="R276" s="11">
        <v>0</v>
      </c>
      <c r="S276" s="11">
        <v>0</v>
      </c>
      <c r="T276" s="21">
        <v>0</v>
      </c>
    </row>
    <row r="277" spans="1:20" s="12" customFormat="1" ht="15.9" customHeight="1" x14ac:dyDescent="0.25">
      <c r="A277" s="9">
        <v>43858</v>
      </c>
      <c r="B277" s="25">
        <v>152723</v>
      </c>
      <c r="C277" s="11">
        <v>75000</v>
      </c>
      <c r="D277" s="26" t="s">
        <v>185</v>
      </c>
      <c r="E277" s="12" t="s">
        <v>367</v>
      </c>
      <c r="F277" s="12" t="s">
        <v>285</v>
      </c>
      <c r="G277" s="12" t="s">
        <v>372</v>
      </c>
      <c r="H277" s="13" t="s">
        <v>1099</v>
      </c>
      <c r="I277" s="12" t="s">
        <v>982</v>
      </c>
      <c r="J277" s="12" t="s">
        <v>693</v>
      </c>
      <c r="K277" s="12" t="s">
        <v>898</v>
      </c>
      <c r="L277" s="14">
        <f>M277*43560</f>
        <v>399488.75999999995</v>
      </c>
      <c r="M277" s="15">
        <v>9.1709999999999994</v>
      </c>
      <c r="N277" s="15">
        <f>C277/L277</f>
        <v>0.18773995043064542</v>
      </c>
      <c r="O277" s="14">
        <f>C277/M277</f>
        <v>8177.9522407589147</v>
      </c>
      <c r="P277" s="21">
        <v>0</v>
      </c>
      <c r="Q277" s="11">
        <v>0</v>
      </c>
      <c r="R277" s="11">
        <v>0</v>
      </c>
      <c r="S277" s="11">
        <v>0</v>
      </c>
      <c r="T277" s="21">
        <v>0</v>
      </c>
    </row>
    <row r="278" spans="1:20" s="12" customFormat="1" ht="15.9" customHeight="1" x14ac:dyDescent="0.25">
      <c r="A278" s="9">
        <v>43847</v>
      </c>
      <c r="B278" s="25">
        <v>152703</v>
      </c>
      <c r="C278" s="11">
        <v>547500</v>
      </c>
      <c r="D278" s="26" t="s">
        <v>325</v>
      </c>
      <c r="E278" s="12" t="s">
        <v>368</v>
      </c>
      <c r="F278" s="12" t="s">
        <v>286</v>
      </c>
      <c r="G278" s="12" t="s">
        <v>386</v>
      </c>
      <c r="H278" s="13" t="s">
        <v>1101</v>
      </c>
      <c r="I278" s="12" t="s">
        <v>1012</v>
      </c>
      <c r="J278" s="12" t="s">
        <v>682</v>
      </c>
      <c r="K278" s="12" t="s">
        <v>508</v>
      </c>
      <c r="L278" s="14">
        <f>M278*43560</f>
        <v>7499.9865599999994</v>
      </c>
      <c r="M278" s="15">
        <v>0.172176</v>
      </c>
      <c r="N278" s="15" t="s">
        <v>1108</v>
      </c>
      <c r="O278" s="14" t="s">
        <v>1108</v>
      </c>
      <c r="P278" s="20" t="s">
        <v>1097</v>
      </c>
      <c r="Q278" s="11">
        <f>816+868</f>
        <v>1684</v>
      </c>
      <c r="R278" s="22">
        <v>1</v>
      </c>
      <c r="S278" s="22">
        <v>2</v>
      </c>
      <c r="T278" s="16" t="s">
        <v>414</v>
      </c>
    </row>
    <row r="279" spans="1:20" s="12" customFormat="1" ht="15.9" customHeight="1" x14ac:dyDescent="0.25">
      <c r="A279" s="9">
        <v>43845</v>
      </c>
      <c r="B279" s="25">
        <v>152699</v>
      </c>
      <c r="C279" s="11">
        <v>282500</v>
      </c>
      <c r="D279" s="26" t="s">
        <v>54</v>
      </c>
      <c r="E279" s="12" t="s">
        <v>368</v>
      </c>
      <c r="F279" s="12" t="s">
        <v>286</v>
      </c>
      <c r="G279" s="12" t="s">
        <v>386</v>
      </c>
      <c r="H279" s="13" t="s">
        <v>1101</v>
      </c>
      <c r="I279" s="12" t="s">
        <v>974</v>
      </c>
      <c r="J279" s="12" t="s">
        <v>660</v>
      </c>
      <c r="K279" s="12" t="s">
        <v>817</v>
      </c>
      <c r="L279" s="14">
        <f>M279*43560</f>
        <v>5499.7984800000004</v>
      </c>
      <c r="M279" s="15">
        <v>0.12625800000000001</v>
      </c>
      <c r="N279" s="15" t="s">
        <v>1108</v>
      </c>
      <c r="O279" s="14" t="s">
        <v>1108</v>
      </c>
      <c r="P279" s="20">
        <v>1893</v>
      </c>
      <c r="Q279" s="11">
        <v>1263</v>
      </c>
      <c r="R279" s="22">
        <v>2</v>
      </c>
      <c r="S279" s="22">
        <v>1</v>
      </c>
      <c r="T279" s="16" t="s">
        <v>413</v>
      </c>
    </row>
    <row r="280" spans="1:20" s="12" customFormat="1" ht="15.9" customHeight="1" x14ac:dyDescent="0.25">
      <c r="A280" s="9">
        <v>43843</v>
      </c>
      <c r="B280" s="25">
        <v>152716</v>
      </c>
      <c r="C280" s="11">
        <v>7500</v>
      </c>
      <c r="D280" s="26" t="s">
        <v>184</v>
      </c>
      <c r="E280" s="12" t="s">
        <v>367</v>
      </c>
      <c r="F280" s="12" t="s">
        <v>285</v>
      </c>
      <c r="G280" s="12" t="s">
        <v>372</v>
      </c>
      <c r="H280" s="13" t="s">
        <v>1099</v>
      </c>
      <c r="J280" s="12" t="s">
        <v>751</v>
      </c>
      <c r="K280" s="12" t="s">
        <v>901</v>
      </c>
      <c r="L280" s="14">
        <f>M280*43560</f>
        <v>331056</v>
      </c>
      <c r="M280" s="15">
        <v>7.6</v>
      </c>
      <c r="N280" s="15">
        <f>C280/L280</f>
        <v>2.2654777439466436E-2</v>
      </c>
      <c r="O280" s="14">
        <f>C280/M280</f>
        <v>986.84210526315792</v>
      </c>
      <c r="P280" s="21">
        <v>0</v>
      </c>
      <c r="Q280" s="11">
        <v>0</v>
      </c>
      <c r="R280" s="11">
        <v>0</v>
      </c>
      <c r="S280" s="11">
        <v>0</v>
      </c>
      <c r="T280" s="21">
        <v>0</v>
      </c>
    </row>
    <row r="281" spans="1:20" s="12" customFormat="1" ht="15.9" customHeight="1" x14ac:dyDescent="0.25">
      <c r="A281" s="9">
        <v>43839</v>
      </c>
      <c r="B281" s="25">
        <v>152684</v>
      </c>
      <c r="C281" s="11">
        <v>473000</v>
      </c>
      <c r="D281" s="26" t="s">
        <v>102</v>
      </c>
      <c r="E281" s="12" t="s">
        <v>365</v>
      </c>
      <c r="F281" s="12" t="s">
        <v>286</v>
      </c>
      <c r="G281" s="12" t="s">
        <v>1109</v>
      </c>
      <c r="H281" s="13" t="s">
        <v>1101</v>
      </c>
      <c r="I281" s="12" t="s">
        <v>971</v>
      </c>
      <c r="J281" s="12" t="s">
        <v>705</v>
      </c>
      <c r="K281" s="12" t="s">
        <v>516</v>
      </c>
      <c r="L281" s="14">
        <f>M281*43560</f>
        <v>10999.989</v>
      </c>
      <c r="M281" s="15">
        <v>0.252525</v>
      </c>
      <c r="N281" s="15" t="s">
        <v>1108</v>
      </c>
      <c r="O281" s="14" t="s">
        <v>1108</v>
      </c>
      <c r="P281" s="20">
        <v>1902</v>
      </c>
      <c r="Q281" s="11">
        <v>2380</v>
      </c>
      <c r="R281" s="22">
        <v>4</v>
      </c>
      <c r="S281" s="22">
        <v>2</v>
      </c>
      <c r="T281" s="16" t="s">
        <v>422</v>
      </c>
    </row>
    <row r="282" spans="1:20" s="12" customFormat="1" ht="15.9" customHeight="1" x14ac:dyDescent="0.25">
      <c r="A282" s="9">
        <v>43826</v>
      </c>
      <c r="B282" s="25">
        <v>152676</v>
      </c>
      <c r="C282" s="11">
        <v>51800</v>
      </c>
      <c r="D282" s="26" t="s">
        <v>324</v>
      </c>
      <c r="E282" s="12" t="s">
        <v>367</v>
      </c>
      <c r="F282" s="12" t="s">
        <v>285</v>
      </c>
      <c r="G282" s="12" t="s">
        <v>372</v>
      </c>
      <c r="H282" s="13" t="s">
        <v>1099</v>
      </c>
      <c r="J282" s="12" t="s">
        <v>757</v>
      </c>
      <c r="K282" s="12" t="s">
        <v>168</v>
      </c>
      <c r="L282" s="14">
        <f>M282*43560</f>
        <v>899993.16</v>
      </c>
      <c r="M282" s="15">
        <v>20.661000000000001</v>
      </c>
      <c r="N282" s="15">
        <f>C282/L282</f>
        <v>5.7555992981102207E-2</v>
      </c>
      <c r="O282" s="14">
        <f>C282/M282</f>
        <v>2507.139054256812</v>
      </c>
      <c r="P282" s="21">
        <v>0</v>
      </c>
      <c r="Q282" s="11">
        <v>0</v>
      </c>
      <c r="R282" s="11">
        <v>0</v>
      </c>
      <c r="S282" s="11">
        <v>0</v>
      </c>
      <c r="T282" s="21">
        <v>0</v>
      </c>
    </row>
    <row r="283" spans="1:20" s="12" customFormat="1" ht="15.9" customHeight="1" x14ac:dyDescent="0.25">
      <c r="A283" s="9">
        <v>43823</v>
      </c>
      <c r="B283" s="10">
        <v>152671</v>
      </c>
      <c r="C283" s="11">
        <v>74400</v>
      </c>
      <c r="D283" s="12" t="s">
        <v>406</v>
      </c>
      <c r="E283" s="12" t="s">
        <v>367</v>
      </c>
      <c r="F283" s="12" t="s">
        <v>285</v>
      </c>
      <c r="G283" s="12" t="s">
        <v>372</v>
      </c>
      <c r="H283" s="13" t="s">
        <v>1099</v>
      </c>
      <c r="J283" s="12" t="s">
        <v>407</v>
      </c>
      <c r="K283" s="12" t="s">
        <v>168</v>
      </c>
      <c r="L283" s="14">
        <v>444965</v>
      </c>
      <c r="M283" s="15">
        <v>10.215</v>
      </c>
      <c r="N283" s="15">
        <f>C283/L283</f>
        <v>0.16720416212511097</v>
      </c>
      <c r="O283" s="14">
        <f>C283/M283</f>
        <v>7283.4067547723935</v>
      </c>
      <c r="P283" s="21">
        <v>0</v>
      </c>
      <c r="Q283" s="11">
        <v>0</v>
      </c>
      <c r="R283" s="11">
        <v>0</v>
      </c>
      <c r="S283" s="11">
        <v>0</v>
      </c>
      <c r="T283" s="21">
        <v>0</v>
      </c>
    </row>
    <row r="284" spans="1:20" s="12" customFormat="1" ht="15.9" customHeight="1" x14ac:dyDescent="0.25">
      <c r="A284" s="9">
        <v>43822</v>
      </c>
      <c r="B284" s="25">
        <v>152667</v>
      </c>
      <c r="C284" s="11">
        <v>24000</v>
      </c>
      <c r="D284" s="26" t="s">
        <v>183</v>
      </c>
      <c r="E284" s="12" t="s">
        <v>367</v>
      </c>
      <c r="F284" s="12" t="s">
        <v>285</v>
      </c>
      <c r="G284" s="12" t="s">
        <v>372</v>
      </c>
      <c r="H284" s="13" t="s">
        <v>1099</v>
      </c>
      <c r="J284" s="12" t="s">
        <v>746</v>
      </c>
      <c r="K284" s="12" t="s">
        <v>808</v>
      </c>
      <c r="L284" s="14">
        <f>M284*43560</f>
        <v>143748</v>
      </c>
      <c r="M284" s="15">
        <v>3.3</v>
      </c>
      <c r="N284" s="15">
        <f>C284/L284</f>
        <v>0.16695884464479505</v>
      </c>
      <c r="O284" s="14">
        <f>C284/M284</f>
        <v>7272.727272727273</v>
      </c>
      <c r="P284" s="21">
        <v>0</v>
      </c>
      <c r="Q284" s="11">
        <v>0</v>
      </c>
      <c r="R284" s="11">
        <v>0</v>
      </c>
      <c r="S284" s="11">
        <v>0</v>
      </c>
      <c r="T284" s="21">
        <v>0</v>
      </c>
    </row>
    <row r="285" spans="1:20" s="12" customFormat="1" ht="15.9" customHeight="1" x14ac:dyDescent="0.25">
      <c r="A285" s="9">
        <v>43817</v>
      </c>
      <c r="B285" s="25">
        <v>152673</v>
      </c>
      <c r="C285" s="11">
        <v>544936</v>
      </c>
      <c r="D285" s="26" t="s">
        <v>107</v>
      </c>
      <c r="E285" s="12" t="s">
        <v>365</v>
      </c>
      <c r="F285" s="18" t="s">
        <v>286</v>
      </c>
      <c r="G285" s="12" t="s">
        <v>389</v>
      </c>
      <c r="H285" s="13" t="s">
        <v>1100</v>
      </c>
      <c r="I285" s="18" t="s">
        <v>1075</v>
      </c>
      <c r="J285" s="12" t="s">
        <v>106</v>
      </c>
      <c r="K285" s="12" t="s">
        <v>872</v>
      </c>
      <c r="L285" s="14">
        <f>M285*43560</f>
        <v>1199.9908800000001</v>
      </c>
      <c r="M285" s="15">
        <v>2.7548E-2</v>
      </c>
      <c r="N285" s="15" t="s">
        <v>1108</v>
      </c>
      <c r="O285" s="14" t="s">
        <v>1108</v>
      </c>
      <c r="P285" s="20">
        <v>2006</v>
      </c>
      <c r="Q285" s="11">
        <v>2061</v>
      </c>
      <c r="R285" s="22">
        <v>3</v>
      </c>
      <c r="S285" s="22">
        <v>3</v>
      </c>
      <c r="T285" s="16" t="s">
        <v>414</v>
      </c>
    </row>
    <row r="286" spans="1:20" s="12" customFormat="1" ht="15.9" customHeight="1" x14ac:dyDescent="0.25">
      <c r="A286" s="9">
        <v>43816</v>
      </c>
      <c r="B286" s="25">
        <v>152656</v>
      </c>
      <c r="C286" s="11">
        <v>68000</v>
      </c>
      <c r="D286" s="26" t="s">
        <v>323</v>
      </c>
      <c r="E286" s="12" t="s">
        <v>367</v>
      </c>
      <c r="F286" s="12" t="s">
        <v>285</v>
      </c>
      <c r="G286" s="12" t="s">
        <v>372</v>
      </c>
      <c r="H286" s="13" t="s">
        <v>1099</v>
      </c>
      <c r="J286" s="12" t="s">
        <v>687</v>
      </c>
      <c r="K286" s="12" t="s">
        <v>897</v>
      </c>
      <c r="L286" s="14">
        <f>M286*43560</f>
        <v>12350.000520000001</v>
      </c>
      <c r="M286" s="15">
        <v>0.28351700000000002</v>
      </c>
      <c r="N286" s="15">
        <f>C286/L286</f>
        <v>5.506072642659289</v>
      </c>
      <c r="O286" s="14"/>
      <c r="P286" s="21">
        <v>0</v>
      </c>
      <c r="Q286" s="11">
        <v>0</v>
      </c>
      <c r="R286" s="11">
        <v>0</v>
      </c>
      <c r="S286" s="11">
        <v>0</v>
      </c>
      <c r="T286" s="21">
        <v>0</v>
      </c>
    </row>
    <row r="287" spans="1:20" s="12" customFormat="1" ht="15.9" customHeight="1" x14ac:dyDescent="0.25">
      <c r="A287" s="9">
        <v>43805</v>
      </c>
      <c r="B287" s="25">
        <v>152648</v>
      </c>
      <c r="C287" s="11">
        <v>70000</v>
      </c>
      <c r="D287" s="26" t="s">
        <v>182</v>
      </c>
      <c r="E287" s="12" t="s">
        <v>367</v>
      </c>
      <c r="F287" s="18" t="s">
        <v>285</v>
      </c>
      <c r="G287" s="12" t="s">
        <v>372</v>
      </c>
      <c r="H287" s="13" t="s">
        <v>1099</v>
      </c>
      <c r="I287" s="18"/>
      <c r="J287" s="12" t="s">
        <v>181</v>
      </c>
      <c r="K287" s="12" t="s">
        <v>855</v>
      </c>
      <c r="L287" s="14">
        <f>M287*43560</f>
        <v>435600</v>
      </c>
      <c r="M287" s="15">
        <v>10</v>
      </c>
      <c r="N287" s="15">
        <f>C287/L287</f>
        <v>0.16069788797061524</v>
      </c>
      <c r="O287" s="14">
        <f>C287/M287</f>
        <v>7000</v>
      </c>
      <c r="P287" s="21">
        <v>0</v>
      </c>
      <c r="Q287" s="11">
        <v>0</v>
      </c>
      <c r="R287" s="11">
        <v>0</v>
      </c>
      <c r="S287" s="11">
        <v>0</v>
      </c>
      <c r="T287" s="21">
        <v>0</v>
      </c>
    </row>
    <row r="288" spans="1:20" s="12" customFormat="1" ht="15.9" customHeight="1" x14ac:dyDescent="0.25">
      <c r="A288" s="9">
        <v>43801</v>
      </c>
      <c r="B288" s="25">
        <v>152638</v>
      </c>
      <c r="C288" s="11">
        <v>175000</v>
      </c>
      <c r="D288" s="26" t="s">
        <v>20</v>
      </c>
      <c r="E288" s="12" t="s">
        <v>365</v>
      </c>
      <c r="F288" s="12" t="s">
        <v>286</v>
      </c>
      <c r="G288" s="12" t="s">
        <v>1109</v>
      </c>
      <c r="H288" s="13" t="s">
        <v>1101</v>
      </c>
      <c r="I288" s="12" t="s">
        <v>928</v>
      </c>
      <c r="J288" s="12" t="s">
        <v>709</v>
      </c>
      <c r="K288" s="12" t="s">
        <v>920</v>
      </c>
      <c r="L288" s="14">
        <f>M288*43560</f>
        <v>3800.0001599999996</v>
      </c>
      <c r="M288" s="15">
        <v>8.7235999999999994E-2</v>
      </c>
      <c r="N288" s="15" t="s">
        <v>1108</v>
      </c>
      <c r="O288" s="14" t="s">
        <v>1108</v>
      </c>
      <c r="P288" s="20">
        <v>1900</v>
      </c>
      <c r="Q288" s="11">
        <v>1070</v>
      </c>
      <c r="R288" s="22">
        <v>1</v>
      </c>
      <c r="S288" s="22">
        <v>1</v>
      </c>
      <c r="T288" s="16" t="s">
        <v>419</v>
      </c>
    </row>
    <row r="289" spans="1:20" s="12" customFormat="1" ht="15.9" customHeight="1" x14ac:dyDescent="0.25">
      <c r="A289" s="9">
        <v>43795</v>
      </c>
      <c r="B289" s="25">
        <v>152717</v>
      </c>
      <c r="C289" s="11">
        <v>6000</v>
      </c>
      <c r="D289" s="26" t="s">
        <v>322</v>
      </c>
      <c r="E289" s="12" t="s">
        <v>365</v>
      </c>
      <c r="F289" s="12" t="s">
        <v>286</v>
      </c>
      <c r="G289" s="12" t="s">
        <v>1115</v>
      </c>
      <c r="H289" s="13" t="s">
        <v>1101</v>
      </c>
      <c r="I289" s="12" t="s">
        <v>977</v>
      </c>
      <c r="J289" s="12" t="s">
        <v>714</v>
      </c>
      <c r="K289" s="12" t="s">
        <v>465</v>
      </c>
      <c r="L289" s="14">
        <v>0</v>
      </c>
      <c r="M289" s="15">
        <v>0</v>
      </c>
      <c r="N289" s="15" t="s">
        <v>1108</v>
      </c>
      <c r="O289" s="14" t="s">
        <v>1108</v>
      </c>
      <c r="P289" s="20">
        <v>1982</v>
      </c>
      <c r="Q289" s="11">
        <v>1248</v>
      </c>
      <c r="R289" s="22">
        <v>2</v>
      </c>
      <c r="S289" s="22">
        <v>1</v>
      </c>
      <c r="T289" s="16" t="s">
        <v>421</v>
      </c>
    </row>
    <row r="290" spans="1:20" s="12" customFormat="1" ht="15.9" customHeight="1" x14ac:dyDescent="0.25">
      <c r="A290" s="9">
        <v>43794</v>
      </c>
      <c r="B290" s="25">
        <v>152632</v>
      </c>
      <c r="C290" s="11">
        <v>219500</v>
      </c>
      <c r="D290" s="26" t="s">
        <v>180</v>
      </c>
      <c r="E290" s="12" t="s">
        <v>367</v>
      </c>
      <c r="F290" s="12" t="s">
        <v>285</v>
      </c>
      <c r="G290" s="12" t="s">
        <v>372</v>
      </c>
      <c r="H290" s="13" t="s">
        <v>1099</v>
      </c>
      <c r="I290" s="12" t="s">
        <v>953</v>
      </c>
      <c r="J290" s="12" t="s">
        <v>509</v>
      </c>
      <c r="K290" s="12" t="s">
        <v>179</v>
      </c>
      <c r="L290" s="14">
        <f>M290*43560</f>
        <v>1235361.5999999999</v>
      </c>
      <c r="M290" s="15">
        <v>28.36</v>
      </c>
      <c r="N290" s="15">
        <f>C290/L290</f>
        <v>0.17768076974385477</v>
      </c>
      <c r="O290" s="14">
        <f>C290/M290</f>
        <v>7739.7743300423135</v>
      </c>
      <c r="P290" s="21">
        <v>0</v>
      </c>
      <c r="Q290" s="11">
        <v>0</v>
      </c>
      <c r="R290" s="11">
        <v>0</v>
      </c>
      <c r="S290" s="11">
        <v>0</v>
      </c>
      <c r="T290" s="21">
        <v>0</v>
      </c>
    </row>
    <row r="291" spans="1:20" s="12" customFormat="1" ht="15.9" customHeight="1" x14ac:dyDescent="0.25">
      <c r="A291" s="9">
        <v>43794</v>
      </c>
      <c r="B291" s="25">
        <v>152626</v>
      </c>
      <c r="C291" s="11">
        <v>10000</v>
      </c>
      <c r="D291" s="26" t="s">
        <v>321</v>
      </c>
      <c r="E291" s="12" t="s">
        <v>367</v>
      </c>
      <c r="F291" s="12" t="s">
        <v>285</v>
      </c>
      <c r="G291" s="12" t="s">
        <v>1113</v>
      </c>
      <c r="H291" s="13" t="s">
        <v>1099</v>
      </c>
      <c r="I291" s="12" t="s">
        <v>965</v>
      </c>
      <c r="J291" s="12" t="s">
        <v>236</v>
      </c>
      <c r="K291" s="12" t="s">
        <v>345</v>
      </c>
      <c r="L291" s="14">
        <f>M291*43560</f>
        <v>2397.0196799999999</v>
      </c>
      <c r="M291" s="15">
        <v>5.5028000000000001E-2</v>
      </c>
      <c r="N291" s="15">
        <f>C291/L291</f>
        <v>4.1718472666023336</v>
      </c>
      <c r="O291" s="14"/>
      <c r="P291" s="21">
        <v>0</v>
      </c>
      <c r="Q291" s="11">
        <v>0</v>
      </c>
      <c r="R291" s="11">
        <v>0</v>
      </c>
      <c r="S291" s="11">
        <v>0</v>
      </c>
      <c r="T291" s="21">
        <v>0</v>
      </c>
    </row>
    <row r="292" spans="1:20" s="12" customFormat="1" ht="15.9" customHeight="1" x14ac:dyDescent="0.25">
      <c r="A292" s="9">
        <v>43791</v>
      </c>
      <c r="B292" s="25">
        <v>152621</v>
      </c>
      <c r="C292" s="11">
        <v>250000</v>
      </c>
      <c r="D292" s="26" t="s">
        <v>318</v>
      </c>
      <c r="E292" s="12" t="s">
        <v>367</v>
      </c>
      <c r="F292" s="12" t="s">
        <v>286</v>
      </c>
      <c r="G292" s="12" t="s">
        <v>364</v>
      </c>
      <c r="H292" s="13" t="s">
        <v>1101</v>
      </c>
      <c r="I292" s="12" t="s">
        <v>925</v>
      </c>
      <c r="J292" s="12" t="s">
        <v>319</v>
      </c>
      <c r="K292" s="12" t="s">
        <v>320</v>
      </c>
      <c r="L292" s="14">
        <f>M292*43560</f>
        <v>6676.0491600000005</v>
      </c>
      <c r="M292" s="15">
        <v>0.15326100000000001</v>
      </c>
      <c r="N292" s="15" t="s">
        <v>1108</v>
      </c>
      <c r="O292" s="14" t="s">
        <v>1108</v>
      </c>
      <c r="P292" s="20">
        <v>1905</v>
      </c>
      <c r="Q292" s="11">
        <v>2936</v>
      </c>
      <c r="R292" s="22">
        <v>7</v>
      </c>
      <c r="S292" s="22">
        <v>3</v>
      </c>
      <c r="T292" s="16" t="s">
        <v>420</v>
      </c>
    </row>
    <row r="293" spans="1:20" s="12" customFormat="1" ht="15.9" customHeight="1" x14ac:dyDescent="0.25">
      <c r="A293" s="9">
        <v>43790</v>
      </c>
      <c r="B293" s="25">
        <v>152617</v>
      </c>
      <c r="C293" s="11">
        <v>117000</v>
      </c>
      <c r="D293" s="26" t="s">
        <v>178</v>
      </c>
      <c r="E293" s="12" t="s">
        <v>365</v>
      </c>
      <c r="F293" s="12" t="s">
        <v>285</v>
      </c>
      <c r="G293" s="12" t="s">
        <v>1116</v>
      </c>
      <c r="H293" s="13" t="s">
        <v>1101</v>
      </c>
      <c r="I293" s="12" t="s">
        <v>572</v>
      </c>
      <c r="J293" s="12" t="s">
        <v>519</v>
      </c>
      <c r="K293" s="12" t="s">
        <v>465</v>
      </c>
      <c r="L293" s="14">
        <f>M293*43560</f>
        <v>4999.9910399999999</v>
      </c>
      <c r="M293" s="15">
        <v>0.114784</v>
      </c>
      <c r="N293" s="15">
        <f>C293/L293</f>
        <v>23.400041932875144</v>
      </c>
      <c r="O293" s="14"/>
      <c r="P293" s="21">
        <v>0</v>
      </c>
      <c r="Q293" s="11">
        <v>0</v>
      </c>
      <c r="R293" s="11">
        <v>0</v>
      </c>
      <c r="S293" s="11">
        <v>0</v>
      </c>
      <c r="T293" s="21">
        <v>0</v>
      </c>
    </row>
    <row r="294" spans="1:20" s="12" customFormat="1" ht="15.9" customHeight="1" x14ac:dyDescent="0.25">
      <c r="A294" s="9">
        <v>43788</v>
      </c>
      <c r="B294" s="25">
        <v>152663</v>
      </c>
      <c r="C294" s="11">
        <v>68500</v>
      </c>
      <c r="D294" s="26" t="s">
        <v>0</v>
      </c>
      <c r="E294" s="12" t="s">
        <v>368</v>
      </c>
      <c r="F294" s="12" t="s">
        <v>286</v>
      </c>
      <c r="G294" s="12" t="s">
        <v>366</v>
      </c>
      <c r="H294" s="13" t="s">
        <v>1100</v>
      </c>
      <c r="I294" s="12" t="s">
        <v>1048</v>
      </c>
      <c r="J294" s="12" t="s">
        <v>743</v>
      </c>
      <c r="K294" s="12" t="s">
        <v>703</v>
      </c>
      <c r="L294" s="14">
        <v>0</v>
      </c>
      <c r="M294" s="15">
        <v>0</v>
      </c>
      <c r="N294" s="15" t="s">
        <v>1108</v>
      </c>
      <c r="O294" s="14" t="s">
        <v>1108</v>
      </c>
      <c r="P294" s="20">
        <v>1983</v>
      </c>
      <c r="Q294" s="11">
        <v>375</v>
      </c>
      <c r="R294" s="22">
        <v>0</v>
      </c>
      <c r="S294" s="22">
        <v>1</v>
      </c>
      <c r="T294" s="16" t="s">
        <v>1096</v>
      </c>
    </row>
    <row r="295" spans="1:20" s="12" customFormat="1" ht="15.9" customHeight="1" x14ac:dyDescent="0.25">
      <c r="A295" s="9">
        <v>43784</v>
      </c>
      <c r="B295" s="25">
        <v>152610</v>
      </c>
      <c r="C295" s="11">
        <v>25000</v>
      </c>
      <c r="D295" s="26" t="s">
        <v>317</v>
      </c>
      <c r="E295" s="12" t="s">
        <v>367</v>
      </c>
      <c r="F295" s="18" t="s">
        <v>285</v>
      </c>
      <c r="G295" s="12" t="s">
        <v>372</v>
      </c>
      <c r="H295" s="13" t="s">
        <v>1099</v>
      </c>
      <c r="I295" s="18"/>
      <c r="J295" s="12" t="s">
        <v>656</v>
      </c>
      <c r="K295" s="12" t="s">
        <v>863</v>
      </c>
      <c r="L295" s="14">
        <f>M295*43560</f>
        <v>435600</v>
      </c>
      <c r="M295" s="15">
        <v>10</v>
      </c>
      <c r="N295" s="15">
        <f>C295/L295</f>
        <v>5.73921028466483E-2</v>
      </c>
      <c r="O295" s="14">
        <f>C295/M295</f>
        <v>2500</v>
      </c>
      <c r="P295" s="21">
        <v>0</v>
      </c>
      <c r="Q295" s="11">
        <v>0</v>
      </c>
      <c r="R295" s="11">
        <v>0</v>
      </c>
      <c r="S295" s="11">
        <v>0</v>
      </c>
      <c r="T295" s="21">
        <v>0</v>
      </c>
    </row>
    <row r="296" spans="1:20" s="12" customFormat="1" ht="15.9" customHeight="1" x14ac:dyDescent="0.25">
      <c r="A296" s="9">
        <v>43784</v>
      </c>
      <c r="B296" s="25">
        <v>152604</v>
      </c>
      <c r="C296" s="11">
        <v>275000</v>
      </c>
      <c r="D296" s="26" t="s">
        <v>53</v>
      </c>
      <c r="E296" s="12" t="s">
        <v>365</v>
      </c>
      <c r="F296" s="12" t="s">
        <v>286</v>
      </c>
      <c r="G296" s="18" t="s">
        <v>1109</v>
      </c>
      <c r="H296" s="13" t="s">
        <v>1099</v>
      </c>
      <c r="I296" s="12" t="s">
        <v>1104</v>
      </c>
      <c r="J296" s="12" t="s">
        <v>636</v>
      </c>
      <c r="K296" s="12" t="s">
        <v>843</v>
      </c>
      <c r="L296" s="14">
        <f>M296*43560</f>
        <v>396396</v>
      </c>
      <c r="M296" s="15">
        <v>9.1</v>
      </c>
      <c r="N296" s="15" t="s">
        <v>1108</v>
      </c>
      <c r="O296" s="14" t="s">
        <v>1108</v>
      </c>
      <c r="P296" s="20">
        <v>2005</v>
      </c>
      <c r="Q296" s="11">
        <v>594</v>
      </c>
      <c r="R296" s="22">
        <v>1</v>
      </c>
      <c r="S296" s="22">
        <v>0</v>
      </c>
      <c r="T296" s="16" t="s">
        <v>413</v>
      </c>
    </row>
    <row r="297" spans="1:20" s="12" customFormat="1" ht="15.9" customHeight="1" x14ac:dyDescent="0.25">
      <c r="A297" s="9">
        <v>43763</v>
      </c>
      <c r="B297" s="25">
        <v>152579</v>
      </c>
      <c r="C297" s="11">
        <v>115000</v>
      </c>
      <c r="D297" s="26" t="s">
        <v>177</v>
      </c>
      <c r="E297" s="12" t="s">
        <v>367</v>
      </c>
      <c r="F297" s="18" t="s">
        <v>285</v>
      </c>
      <c r="G297" s="12" t="s">
        <v>1112</v>
      </c>
      <c r="H297" s="13" t="s">
        <v>1101</v>
      </c>
      <c r="I297" s="18" t="s">
        <v>578</v>
      </c>
      <c r="J297" s="12" t="s">
        <v>526</v>
      </c>
      <c r="K297" s="12" t="s">
        <v>451</v>
      </c>
      <c r="L297" s="14">
        <f>M297*43560</f>
        <v>4999.9910399999999</v>
      </c>
      <c r="M297" s="15">
        <v>0.114784</v>
      </c>
      <c r="N297" s="15">
        <f>C297/L297</f>
        <v>23.000041216073861</v>
      </c>
      <c r="O297" s="14"/>
      <c r="P297" s="21">
        <v>0</v>
      </c>
      <c r="Q297" s="11">
        <v>0</v>
      </c>
      <c r="R297" s="11">
        <v>0</v>
      </c>
      <c r="S297" s="11">
        <v>0</v>
      </c>
      <c r="T297" s="21">
        <v>0</v>
      </c>
    </row>
    <row r="298" spans="1:20" s="12" customFormat="1" ht="15.9" customHeight="1" x14ac:dyDescent="0.25">
      <c r="A298" s="9">
        <v>43762</v>
      </c>
      <c r="B298" s="25">
        <v>152578</v>
      </c>
      <c r="C298" s="11">
        <v>120000</v>
      </c>
      <c r="D298" s="26" t="s">
        <v>176</v>
      </c>
      <c r="E298" s="12" t="s">
        <v>367</v>
      </c>
      <c r="F298" s="12" t="s">
        <v>285</v>
      </c>
      <c r="G298" s="12" t="s">
        <v>372</v>
      </c>
      <c r="H298" s="13" t="s">
        <v>1099</v>
      </c>
      <c r="J298" s="12" t="s">
        <v>1105</v>
      </c>
      <c r="K298" s="12" t="s">
        <v>168</v>
      </c>
      <c r="L298" s="14">
        <f>M298*43560</f>
        <v>246506.03999999998</v>
      </c>
      <c r="M298" s="15">
        <v>5.6589999999999998</v>
      </c>
      <c r="N298" s="15">
        <f>C298/L298</f>
        <v>0.486803487654907</v>
      </c>
      <c r="O298" s="14">
        <f>C298/M298</f>
        <v>21205.159922247749</v>
      </c>
      <c r="P298" s="21">
        <v>0</v>
      </c>
      <c r="Q298" s="11">
        <v>0</v>
      </c>
      <c r="R298" s="11">
        <v>0</v>
      </c>
      <c r="S298" s="11">
        <v>0</v>
      </c>
      <c r="T298" s="21">
        <v>0</v>
      </c>
    </row>
    <row r="299" spans="1:20" s="12" customFormat="1" ht="15.9" customHeight="1" x14ac:dyDescent="0.25">
      <c r="A299" s="9">
        <v>43757</v>
      </c>
      <c r="B299" s="25">
        <v>152570</v>
      </c>
      <c r="C299" s="11">
        <v>602600</v>
      </c>
      <c r="D299" s="26" t="s">
        <v>115</v>
      </c>
      <c r="E299" s="12" t="s">
        <v>365</v>
      </c>
      <c r="F299" s="18" t="s">
        <v>286</v>
      </c>
      <c r="G299" s="18" t="s">
        <v>371</v>
      </c>
      <c r="H299" s="13" t="s">
        <v>1101</v>
      </c>
      <c r="I299" s="18" t="s">
        <v>939</v>
      </c>
      <c r="J299" s="12" t="s">
        <v>114</v>
      </c>
      <c r="K299" s="12" t="s">
        <v>835</v>
      </c>
      <c r="L299" s="14">
        <f>M299*43560</f>
        <v>2499.9955199999999</v>
      </c>
      <c r="M299" s="15">
        <v>5.7391999999999999E-2</v>
      </c>
      <c r="N299" s="15" t="s">
        <v>1108</v>
      </c>
      <c r="O299" s="14" t="s">
        <v>1108</v>
      </c>
      <c r="P299" s="20">
        <v>1900</v>
      </c>
      <c r="Q299" s="11">
        <v>2976</v>
      </c>
      <c r="R299" s="22">
        <v>4</v>
      </c>
      <c r="S299" s="22">
        <v>3</v>
      </c>
      <c r="T299" s="16" t="s">
        <v>413</v>
      </c>
    </row>
    <row r="300" spans="1:20" s="12" customFormat="1" ht="15.9" customHeight="1" x14ac:dyDescent="0.25">
      <c r="A300" s="9">
        <v>43749</v>
      </c>
      <c r="B300" s="25">
        <v>152551</v>
      </c>
      <c r="C300" s="11">
        <v>228000</v>
      </c>
      <c r="D300" s="26" t="s">
        <v>175</v>
      </c>
      <c r="E300" s="12" t="s">
        <v>367</v>
      </c>
      <c r="F300" s="12" t="s">
        <v>285</v>
      </c>
      <c r="G300" s="12" t="s">
        <v>1112</v>
      </c>
      <c r="H300" s="13" t="s">
        <v>1101</v>
      </c>
      <c r="I300" s="12" t="s">
        <v>556</v>
      </c>
      <c r="J300" s="12" t="s">
        <v>499</v>
      </c>
      <c r="K300" s="12" t="s">
        <v>469</v>
      </c>
      <c r="L300" s="14">
        <f>M300*43560</f>
        <v>9822.997800000001</v>
      </c>
      <c r="M300" s="15">
        <v>0.22550500000000001</v>
      </c>
      <c r="N300" s="15">
        <f>C300/L300</f>
        <v>23.210836919865745</v>
      </c>
      <c r="O300" s="14"/>
      <c r="P300" s="21">
        <v>0</v>
      </c>
      <c r="Q300" s="11">
        <v>0</v>
      </c>
      <c r="R300" s="11">
        <v>0</v>
      </c>
      <c r="S300" s="11">
        <v>0</v>
      </c>
      <c r="T300" s="21">
        <v>0</v>
      </c>
    </row>
    <row r="301" spans="1:20" s="12" customFormat="1" ht="15.9" customHeight="1" x14ac:dyDescent="0.25">
      <c r="A301" s="9">
        <v>43747</v>
      </c>
      <c r="B301" s="25">
        <v>152603</v>
      </c>
      <c r="C301" s="11">
        <v>60000</v>
      </c>
      <c r="D301" s="26" t="s">
        <v>316</v>
      </c>
      <c r="E301" s="12" t="s">
        <v>367</v>
      </c>
      <c r="F301" s="12" t="s">
        <v>285</v>
      </c>
      <c r="G301" s="12" t="s">
        <v>1113</v>
      </c>
      <c r="H301" s="13" t="s">
        <v>1099</v>
      </c>
      <c r="I301" s="12" t="s">
        <v>962</v>
      </c>
      <c r="J301" s="12" t="s">
        <v>635</v>
      </c>
      <c r="K301" s="12" t="s">
        <v>797</v>
      </c>
      <c r="L301" s="14">
        <f>M301*43560</f>
        <v>3857.9785200000001</v>
      </c>
      <c r="M301" s="15">
        <v>8.8567000000000007E-2</v>
      </c>
      <c r="N301" s="15">
        <f>C301/L301</f>
        <v>15.552186122591475</v>
      </c>
      <c r="O301" s="14"/>
      <c r="P301" s="21">
        <v>0</v>
      </c>
      <c r="Q301" s="11">
        <v>0</v>
      </c>
      <c r="R301" s="11">
        <v>0</v>
      </c>
      <c r="S301" s="11">
        <v>0</v>
      </c>
      <c r="T301" s="21">
        <v>0</v>
      </c>
    </row>
    <row r="302" spans="1:20" s="12" customFormat="1" ht="15.9" customHeight="1" x14ac:dyDescent="0.25">
      <c r="A302" s="9">
        <v>43738</v>
      </c>
      <c r="B302" s="25">
        <v>152543</v>
      </c>
      <c r="C302" s="11">
        <v>110000</v>
      </c>
      <c r="D302" s="26" t="s">
        <v>174</v>
      </c>
      <c r="E302" s="12" t="s">
        <v>367</v>
      </c>
      <c r="F302" s="12" t="s">
        <v>285</v>
      </c>
      <c r="G302" s="12" t="s">
        <v>372</v>
      </c>
      <c r="H302" s="13" t="s">
        <v>1099</v>
      </c>
      <c r="J302" s="12" t="s">
        <v>724</v>
      </c>
      <c r="K302" s="12" t="s">
        <v>168</v>
      </c>
      <c r="L302" s="14">
        <f>M302*43560</f>
        <v>897336.00000000012</v>
      </c>
      <c r="M302" s="15">
        <v>20.6</v>
      </c>
      <c r="N302" s="15">
        <f>C302/L302</f>
        <v>0.1225850740413847</v>
      </c>
      <c r="O302" s="14">
        <f>C302/M302</f>
        <v>5339.8058252427181</v>
      </c>
      <c r="P302" s="21">
        <v>0</v>
      </c>
      <c r="Q302" s="11">
        <v>0</v>
      </c>
      <c r="R302" s="11">
        <v>0</v>
      </c>
      <c r="S302" s="11">
        <v>0</v>
      </c>
      <c r="T302" s="21">
        <v>0</v>
      </c>
    </row>
    <row r="303" spans="1:20" s="12" customFormat="1" ht="15.9" customHeight="1" x14ac:dyDescent="0.25">
      <c r="A303" s="9">
        <v>43738</v>
      </c>
      <c r="B303" s="25">
        <v>152538</v>
      </c>
      <c r="C303" s="11">
        <v>127000</v>
      </c>
      <c r="D303" s="26" t="s">
        <v>9</v>
      </c>
      <c r="E303" s="12" t="s">
        <v>368</v>
      </c>
      <c r="F303" s="12" t="s">
        <v>286</v>
      </c>
      <c r="G303" s="12" t="s">
        <v>366</v>
      </c>
      <c r="H303" s="13" t="s">
        <v>1100</v>
      </c>
      <c r="I303" s="12" t="s">
        <v>1054</v>
      </c>
      <c r="J303" s="12" t="s">
        <v>690</v>
      </c>
      <c r="K303" s="12" t="s">
        <v>776</v>
      </c>
      <c r="L303" s="14">
        <v>0</v>
      </c>
      <c r="M303" s="15">
        <v>0</v>
      </c>
      <c r="N303" s="15" t="s">
        <v>1108</v>
      </c>
      <c r="O303" s="14" t="s">
        <v>1108</v>
      </c>
      <c r="P303" s="20">
        <v>1983</v>
      </c>
      <c r="Q303" s="11">
        <v>750</v>
      </c>
      <c r="R303" s="22">
        <v>1</v>
      </c>
      <c r="S303" s="22">
        <v>1</v>
      </c>
      <c r="T303" s="16" t="s">
        <v>1095</v>
      </c>
    </row>
    <row r="304" spans="1:20" s="12" customFormat="1" ht="15.9" customHeight="1" x14ac:dyDescent="0.25">
      <c r="A304" s="9">
        <v>43735</v>
      </c>
      <c r="B304" s="25">
        <v>152537</v>
      </c>
      <c r="C304" s="11">
        <v>55700</v>
      </c>
      <c r="D304" s="26" t="s">
        <v>140</v>
      </c>
      <c r="E304" s="12" t="s">
        <v>367</v>
      </c>
      <c r="F304" s="12" t="s">
        <v>285</v>
      </c>
      <c r="G304" s="12" t="s">
        <v>372</v>
      </c>
      <c r="H304" s="13" t="s">
        <v>1099</v>
      </c>
      <c r="J304" s="12" t="s">
        <v>139</v>
      </c>
      <c r="K304" s="12" t="s">
        <v>168</v>
      </c>
      <c r="L304" s="14">
        <f>M304*43560</f>
        <v>449974.8</v>
      </c>
      <c r="M304" s="15">
        <v>10.33</v>
      </c>
      <c r="N304" s="15">
        <f>C304/L304</f>
        <v>0.12378470972152218</v>
      </c>
      <c r="O304" s="14">
        <f>C304/M304</f>
        <v>5392.0619554695058</v>
      </c>
      <c r="P304" s="21">
        <v>0</v>
      </c>
      <c r="Q304" s="11">
        <v>0</v>
      </c>
      <c r="R304" s="11">
        <v>0</v>
      </c>
      <c r="S304" s="11">
        <v>0</v>
      </c>
      <c r="T304" s="21">
        <v>0</v>
      </c>
    </row>
    <row r="305" spans="1:20" s="12" customFormat="1" ht="15.9" customHeight="1" x14ac:dyDescent="0.25">
      <c r="A305" s="9">
        <v>43733</v>
      </c>
      <c r="B305" s="25">
        <v>152529</v>
      </c>
      <c r="C305" s="11">
        <v>26000</v>
      </c>
      <c r="D305" s="26" t="s">
        <v>173</v>
      </c>
      <c r="E305" s="12" t="s">
        <v>367</v>
      </c>
      <c r="F305" s="12" t="s">
        <v>285</v>
      </c>
      <c r="G305" s="12" t="s">
        <v>372</v>
      </c>
      <c r="H305" s="13" t="s">
        <v>1099</v>
      </c>
      <c r="J305" s="12" t="s">
        <v>620</v>
      </c>
      <c r="K305" s="12" t="s">
        <v>859</v>
      </c>
      <c r="L305" s="14">
        <f>M305*43560</f>
        <v>899993.16</v>
      </c>
      <c r="M305" s="15">
        <v>20.661000000000001</v>
      </c>
      <c r="N305" s="15">
        <f>C305/L305</f>
        <v>2.8889108446113077E-2</v>
      </c>
      <c r="O305" s="14">
        <f>C305/M305</f>
        <v>1258.4095639126856</v>
      </c>
      <c r="P305" s="21">
        <v>0</v>
      </c>
      <c r="Q305" s="11">
        <v>0</v>
      </c>
      <c r="R305" s="11">
        <v>0</v>
      </c>
      <c r="S305" s="11">
        <v>0</v>
      </c>
      <c r="T305" s="21">
        <v>0</v>
      </c>
    </row>
    <row r="306" spans="1:20" s="12" customFormat="1" ht="15.9" customHeight="1" x14ac:dyDescent="0.25">
      <c r="A306" s="9">
        <v>43733</v>
      </c>
      <c r="B306" s="25">
        <v>152524</v>
      </c>
      <c r="C306" s="11">
        <v>310000</v>
      </c>
      <c r="D306" s="26" t="s">
        <v>70</v>
      </c>
      <c r="E306" s="12" t="s">
        <v>365</v>
      </c>
      <c r="F306" s="12" t="s">
        <v>286</v>
      </c>
      <c r="G306" s="12" t="s">
        <v>1109</v>
      </c>
      <c r="H306" s="13" t="s">
        <v>1101</v>
      </c>
      <c r="I306" s="12" t="s">
        <v>1004</v>
      </c>
      <c r="J306" s="12" t="s">
        <v>613</v>
      </c>
      <c r="K306" s="12" t="s">
        <v>770</v>
      </c>
      <c r="L306" s="14">
        <f>M306*43560</f>
        <v>4999.9910399999999</v>
      </c>
      <c r="M306" s="15">
        <v>0.114784</v>
      </c>
      <c r="N306" s="15" t="s">
        <v>1108</v>
      </c>
      <c r="O306" s="14" t="s">
        <v>1108</v>
      </c>
      <c r="P306" s="20">
        <v>1900</v>
      </c>
      <c r="Q306" s="11">
        <v>1360</v>
      </c>
      <c r="R306" s="22">
        <v>2</v>
      </c>
      <c r="S306" s="22">
        <v>1</v>
      </c>
      <c r="T306" s="16" t="s">
        <v>414</v>
      </c>
    </row>
    <row r="307" spans="1:20" s="12" customFormat="1" ht="15.9" customHeight="1" x14ac:dyDescent="0.25">
      <c r="A307" s="9">
        <v>43732</v>
      </c>
      <c r="B307" s="25">
        <v>152531</v>
      </c>
      <c r="C307" s="11">
        <v>175000</v>
      </c>
      <c r="D307" s="26" t="s">
        <v>21</v>
      </c>
      <c r="E307" s="12" t="s">
        <v>365</v>
      </c>
      <c r="F307" s="12" t="s">
        <v>286</v>
      </c>
      <c r="G307" s="18" t="s">
        <v>389</v>
      </c>
      <c r="H307" s="13" t="s">
        <v>1101</v>
      </c>
      <c r="I307" s="12" t="s">
        <v>960</v>
      </c>
      <c r="J307" s="12" t="s">
        <v>728</v>
      </c>
      <c r="K307" s="12" t="s">
        <v>825</v>
      </c>
      <c r="L307" s="14">
        <f>M307*43560</f>
        <v>2023.44912</v>
      </c>
      <c r="M307" s="15">
        <v>4.6452E-2</v>
      </c>
      <c r="N307" s="15" t="s">
        <v>1108</v>
      </c>
      <c r="O307" s="14" t="s">
        <v>1108</v>
      </c>
      <c r="P307" s="20">
        <v>1979</v>
      </c>
      <c r="Q307" s="11">
        <v>938</v>
      </c>
      <c r="R307" s="22">
        <v>2</v>
      </c>
      <c r="S307" s="22">
        <v>1</v>
      </c>
      <c r="T307" s="16" t="s">
        <v>413</v>
      </c>
    </row>
    <row r="308" spans="1:20" s="12" customFormat="1" ht="15.9" customHeight="1" x14ac:dyDescent="0.25">
      <c r="A308" s="9">
        <v>43732</v>
      </c>
      <c r="B308" s="25">
        <v>152527</v>
      </c>
      <c r="C308" s="11">
        <v>130000</v>
      </c>
      <c r="D308" s="26" t="s">
        <v>172</v>
      </c>
      <c r="E308" s="12" t="s">
        <v>367</v>
      </c>
      <c r="F308" s="12" t="s">
        <v>285</v>
      </c>
      <c r="G308" s="12" t="s">
        <v>1112</v>
      </c>
      <c r="H308" s="13" t="s">
        <v>1101</v>
      </c>
      <c r="I308" s="12" t="s">
        <v>545</v>
      </c>
      <c r="J308" s="12" t="s">
        <v>489</v>
      </c>
      <c r="K308" s="12" t="s">
        <v>907</v>
      </c>
      <c r="L308" s="14">
        <f>M308*43560</f>
        <v>4999.9910399999999</v>
      </c>
      <c r="M308" s="15">
        <v>0.114784</v>
      </c>
      <c r="N308" s="15">
        <f>C308/L308</f>
        <v>26.000046592083493</v>
      </c>
      <c r="O308" s="14"/>
      <c r="P308" s="21">
        <v>0</v>
      </c>
      <c r="Q308" s="11">
        <v>0</v>
      </c>
      <c r="R308" s="11">
        <v>0</v>
      </c>
      <c r="S308" s="11">
        <v>0</v>
      </c>
      <c r="T308" s="21">
        <v>0</v>
      </c>
    </row>
    <row r="309" spans="1:20" s="12" customFormat="1" ht="15.9" customHeight="1" x14ac:dyDescent="0.25">
      <c r="A309" s="9">
        <v>43728</v>
      </c>
      <c r="B309" s="25">
        <v>152510</v>
      </c>
      <c r="C309" s="11">
        <v>90000</v>
      </c>
      <c r="D309" s="26" t="s">
        <v>315</v>
      </c>
      <c r="E309" s="12" t="s">
        <v>367</v>
      </c>
      <c r="F309" s="12" t="s">
        <v>285</v>
      </c>
      <c r="G309" s="12" t="s">
        <v>1112</v>
      </c>
      <c r="H309" s="13" t="s">
        <v>1101</v>
      </c>
      <c r="I309" s="12" t="s">
        <v>586</v>
      </c>
      <c r="J309" s="12" t="s">
        <v>501</v>
      </c>
      <c r="K309" s="12" t="s">
        <v>445</v>
      </c>
      <c r="L309" s="14">
        <f>M309*43560</f>
        <v>9999.9820799999998</v>
      </c>
      <c r="M309" s="15">
        <v>0.22956799999999999</v>
      </c>
      <c r="N309" s="15">
        <f>C309/L309</f>
        <v>9.0000161280289017</v>
      </c>
      <c r="O309" s="14"/>
      <c r="P309" s="21">
        <v>0</v>
      </c>
      <c r="Q309" s="11">
        <v>0</v>
      </c>
      <c r="R309" s="11">
        <v>0</v>
      </c>
      <c r="S309" s="11">
        <v>0</v>
      </c>
      <c r="T309" s="21">
        <v>0</v>
      </c>
    </row>
    <row r="310" spans="1:20" s="12" customFormat="1" ht="15.9" customHeight="1" x14ac:dyDescent="0.25">
      <c r="A310" s="9">
        <v>43727</v>
      </c>
      <c r="B310" s="25">
        <v>152508</v>
      </c>
      <c r="C310" s="11">
        <v>435000</v>
      </c>
      <c r="D310" s="26" t="s">
        <v>97</v>
      </c>
      <c r="E310" s="12" t="s">
        <v>365</v>
      </c>
      <c r="F310" s="12" t="s">
        <v>286</v>
      </c>
      <c r="G310" s="12" t="s">
        <v>1109</v>
      </c>
      <c r="H310" s="13" t="s">
        <v>1101</v>
      </c>
      <c r="I310" s="12" t="s">
        <v>1007</v>
      </c>
      <c r="J310" s="12" t="s">
        <v>739</v>
      </c>
      <c r="K310" s="12" t="s">
        <v>613</v>
      </c>
      <c r="L310" s="14">
        <f>M310*43560</f>
        <v>6100.0117199999995</v>
      </c>
      <c r="M310" s="15">
        <v>0.14003699999999999</v>
      </c>
      <c r="N310" s="15" t="s">
        <v>1108</v>
      </c>
      <c r="O310" s="14" t="s">
        <v>1108</v>
      </c>
      <c r="P310" s="20">
        <v>1849</v>
      </c>
      <c r="Q310" s="11">
        <v>1810</v>
      </c>
      <c r="R310" s="22">
        <v>4</v>
      </c>
      <c r="S310" s="22">
        <v>2</v>
      </c>
      <c r="T310" s="16" t="s">
        <v>414</v>
      </c>
    </row>
    <row r="311" spans="1:20" s="12" customFormat="1" ht="15.9" customHeight="1" x14ac:dyDescent="0.25">
      <c r="A311" s="9">
        <v>43718</v>
      </c>
      <c r="B311" s="25">
        <v>152486</v>
      </c>
      <c r="C311" s="11">
        <v>105000</v>
      </c>
      <c r="D311" s="26" t="s">
        <v>171</v>
      </c>
      <c r="E311" s="12" t="s">
        <v>367</v>
      </c>
      <c r="F311" s="12" t="s">
        <v>285</v>
      </c>
      <c r="G311" s="12" t="s">
        <v>1112</v>
      </c>
      <c r="H311" s="13" t="s">
        <v>1101</v>
      </c>
      <c r="I311" s="12" t="s">
        <v>547</v>
      </c>
      <c r="J311" s="12" t="s">
        <v>491</v>
      </c>
      <c r="K311" s="12" t="s">
        <v>434</v>
      </c>
      <c r="L311" s="14">
        <f>M311*43560</f>
        <v>4999.9910399999999</v>
      </c>
      <c r="M311" s="15">
        <v>0.114784</v>
      </c>
      <c r="N311" s="15">
        <f>C311/L311</f>
        <v>21.000037632067436</v>
      </c>
      <c r="O311" s="14"/>
      <c r="P311" s="21">
        <v>0</v>
      </c>
      <c r="Q311" s="11">
        <v>0</v>
      </c>
      <c r="R311" s="11">
        <v>0</v>
      </c>
      <c r="S311" s="11">
        <v>0</v>
      </c>
      <c r="T311" s="21">
        <v>0</v>
      </c>
    </row>
    <row r="312" spans="1:20" s="12" customFormat="1" ht="15.9" customHeight="1" x14ac:dyDescent="0.25">
      <c r="A312" s="9">
        <v>43717</v>
      </c>
      <c r="B312" s="25">
        <v>152495</v>
      </c>
      <c r="C312" s="11">
        <v>60000</v>
      </c>
      <c r="D312" s="26" t="s">
        <v>170</v>
      </c>
      <c r="E312" s="12" t="s">
        <v>367</v>
      </c>
      <c r="F312" s="12" t="s">
        <v>285</v>
      </c>
      <c r="G312" s="12" t="s">
        <v>372</v>
      </c>
      <c r="H312" s="13" t="s">
        <v>1099</v>
      </c>
      <c r="J312" s="12" t="s">
        <v>657</v>
      </c>
      <c r="K312" s="12" t="s">
        <v>168</v>
      </c>
      <c r="L312" s="14">
        <f>M312*43560</f>
        <v>515053.44</v>
      </c>
      <c r="M312" s="15">
        <v>11.824</v>
      </c>
      <c r="N312" s="15">
        <f>C312/L312</f>
        <v>0.116492766265186</v>
      </c>
      <c r="O312" s="14">
        <f>C312/M312</f>
        <v>5074.4248985115019</v>
      </c>
      <c r="P312" s="21">
        <v>0</v>
      </c>
      <c r="Q312" s="11">
        <v>0</v>
      </c>
      <c r="R312" s="11">
        <v>0</v>
      </c>
      <c r="S312" s="11">
        <v>0</v>
      </c>
      <c r="T312" s="21">
        <v>0</v>
      </c>
    </row>
    <row r="313" spans="1:20" s="12" customFormat="1" ht="15.9" customHeight="1" x14ac:dyDescent="0.25">
      <c r="A313" s="9">
        <v>43717</v>
      </c>
      <c r="B313" s="25">
        <v>152483</v>
      </c>
      <c r="C313" s="11">
        <v>27000</v>
      </c>
      <c r="D313" s="26" t="s">
        <v>169</v>
      </c>
      <c r="E313" s="12" t="s">
        <v>367</v>
      </c>
      <c r="F313" s="12" t="s">
        <v>285</v>
      </c>
      <c r="G313" s="12" t="s">
        <v>372</v>
      </c>
      <c r="H313" s="13" t="s">
        <v>1099</v>
      </c>
      <c r="J313" s="12" t="s">
        <v>508</v>
      </c>
      <c r="K313" s="12" t="s">
        <v>168</v>
      </c>
      <c r="L313" s="14">
        <f>M313*43560</f>
        <v>156859.56</v>
      </c>
      <c r="M313" s="15">
        <v>3.601</v>
      </c>
      <c r="N313" s="15">
        <f>C313/L313</f>
        <v>0.17212849506909239</v>
      </c>
      <c r="O313" s="14">
        <f>C313/M313</f>
        <v>7497.9172452096636</v>
      </c>
      <c r="P313" s="21">
        <v>0</v>
      </c>
      <c r="Q313" s="11">
        <v>0</v>
      </c>
      <c r="R313" s="11">
        <v>0</v>
      </c>
      <c r="S313" s="11">
        <v>0</v>
      </c>
      <c r="T313" s="21">
        <v>0</v>
      </c>
    </row>
    <row r="314" spans="1:20" s="12" customFormat="1" ht="15.9" customHeight="1" x14ac:dyDescent="0.25">
      <c r="A314" s="9">
        <v>43717</v>
      </c>
      <c r="B314" s="25">
        <v>152482</v>
      </c>
      <c r="C314" s="11">
        <v>249000</v>
      </c>
      <c r="D314" s="26" t="s">
        <v>48</v>
      </c>
      <c r="E314" s="12" t="s">
        <v>368</v>
      </c>
      <c r="F314" s="12" t="s">
        <v>286</v>
      </c>
      <c r="G314" s="12" t="s">
        <v>366</v>
      </c>
      <c r="H314" s="13" t="s">
        <v>1100</v>
      </c>
      <c r="I314" s="12" t="s">
        <v>1055</v>
      </c>
      <c r="J314" s="12" t="s">
        <v>608</v>
      </c>
      <c r="K314" s="12" t="s">
        <v>778</v>
      </c>
      <c r="L314" s="14">
        <v>0</v>
      </c>
      <c r="M314" s="15">
        <v>0</v>
      </c>
      <c r="N314" s="15" t="s">
        <v>1108</v>
      </c>
      <c r="O314" s="14" t="s">
        <v>1108</v>
      </c>
      <c r="P314" s="20">
        <v>1983</v>
      </c>
      <c r="Q314" s="11">
        <v>1110</v>
      </c>
      <c r="R314" s="22">
        <v>2</v>
      </c>
      <c r="S314" s="22">
        <v>2</v>
      </c>
      <c r="T314" s="16" t="s">
        <v>422</v>
      </c>
    </row>
    <row r="315" spans="1:20" s="12" customFormat="1" ht="15.9" customHeight="1" x14ac:dyDescent="0.25">
      <c r="A315" s="9">
        <v>43712</v>
      </c>
      <c r="B315" s="25">
        <v>152473</v>
      </c>
      <c r="C315" s="11">
        <v>490000</v>
      </c>
      <c r="D315" s="26" t="s">
        <v>104</v>
      </c>
      <c r="E315" s="12" t="s">
        <v>365</v>
      </c>
      <c r="F315" s="12" t="s">
        <v>286</v>
      </c>
      <c r="G315" s="12" t="s">
        <v>1109</v>
      </c>
      <c r="H315" s="13" t="s">
        <v>1101</v>
      </c>
      <c r="I315" s="12" t="s">
        <v>1032</v>
      </c>
      <c r="J315" s="12" t="s">
        <v>634</v>
      </c>
      <c r="K315" s="12" t="s">
        <v>885</v>
      </c>
      <c r="L315" s="14">
        <f>M315*43560</f>
        <v>7499.9865599999994</v>
      </c>
      <c r="M315" s="15">
        <v>0.172176</v>
      </c>
      <c r="N315" s="15" t="s">
        <v>1108</v>
      </c>
      <c r="O315" s="14" t="s">
        <v>1108</v>
      </c>
      <c r="P315" s="20">
        <v>1893</v>
      </c>
      <c r="Q315" s="11">
        <v>2355</v>
      </c>
      <c r="R315" s="22">
        <v>4</v>
      </c>
      <c r="S315" s="22">
        <v>3</v>
      </c>
      <c r="T315" s="16" t="s">
        <v>422</v>
      </c>
    </row>
    <row r="316" spans="1:20" s="12" customFormat="1" ht="15.9" customHeight="1" x14ac:dyDescent="0.25">
      <c r="A316" s="9">
        <v>43707</v>
      </c>
      <c r="B316" s="25">
        <v>152464</v>
      </c>
      <c r="C316" s="11">
        <v>591480</v>
      </c>
      <c r="D316" s="26" t="s">
        <v>112</v>
      </c>
      <c r="E316" s="12" t="s">
        <v>365</v>
      </c>
      <c r="F316" s="12" t="s">
        <v>286</v>
      </c>
      <c r="G316" s="12" t="s">
        <v>1109</v>
      </c>
      <c r="H316" s="13" t="s">
        <v>1101</v>
      </c>
      <c r="I316" s="18" t="s">
        <v>976</v>
      </c>
      <c r="J316" s="12" t="s">
        <v>522</v>
      </c>
      <c r="K316" s="12" t="s">
        <v>441</v>
      </c>
      <c r="L316" s="14">
        <f>M316*43560</f>
        <v>7499.9865599999994</v>
      </c>
      <c r="M316" s="15">
        <v>0.172176</v>
      </c>
      <c r="N316" s="15" t="s">
        <v>1108</v>
      </c>
      <c r="O316" s="14" t="s">
        <v>1108</v>
      </c>
      <c r="P316" s="20">
        <v>1996</v>
      </c>
      <c r="Q316" s="11">
        <v>3112</v>
      </c>
      <c r="R316" s="22">
        <v>6</v>
      </c>
      <c r="S316" s="22">
        <v>6</v>
      </c>
      <c r="T316" s="16" t="s">
        <v>414</v>
      </c>
    </row>
    <row r="317" spans="1:20" s="12" customFormat="1" ht="15.9" customHeight="1" x14ac:dyDescent="0.25">
      <c r="A317" s="9">
        <v>43694</v>
      </c>
      <c r="B317" s="25">
        <v>152452</v>
      </c>
      <c r="C317" s="11">
        <v>170000</v>
      </c>
      <c r="D317" s="26" t="s">
        <v>19</v>
      </c>
      <c r="E317" s="12" t="s">
        <v>365</v>
      </c>
      <c r="F317" s="12" t="s">
        <v>286</v>
      </c>
      <c r="G317" s="12" t="s">
        <v>1109</v>
      </c>
      <c r="H317" s="13" t="s">
        <v>1101</v>
      </c>
      <c r="I317" s="12" t="s">
        <v>1005</v>
      </c>
      <c r="J317" s="12" t="s">
        <v>621</v>
      </c>
      <c r="K317" s="12" t="s">
        <v>663</v>
      </c>
      <c r="L317" s="14">
        <f>M317*43560</f>
        <v>7499.9865599999994</v>
      </c>
      <c r="M317" s="15">
        <v>0.172176</v>
      </c>
      <c r="N317" s="15" t="s">
        <v>1108</v>
      </c>
      <c r="O317" s="14" t="s">
        <v>1108</v>
      </c>
      <c r="P317" s="20">
        <v>1930</v>
      </c>
      <c r="Q317" s="11">
        <v>1140</v>
      </c>
      <c r="R317" s="22">
        <v>3</v>
      </c>
      <c r="S317" s="22">
        <v>1</v>
      </c>
      <c r="T317" s="16" t="s">
        <v>421</v>
      </c>
    </row>
    <row r="318" spans="1:20" s="12" customFormat="1" ht="15.9" customHeight="1" x14ac:dyDescent="0.25">
      <c r="A318" s="9">
        <v>43693</v>
      </c>
      <c r="B318" s="25">
        <v>152455</v>
      </c>
      <c r="C318" s="11">
        <v>105000</v>
      </c>
      <c r="D318" s="26" t="s">
        <v>167</v>
      </c>
      <c r="E318" s="12" t="s">
        <v>367</v>
      </c>
      <c r="F318" s="18" t="s">
        <v>285</v>
      </c>
      <c r="G318" s="18" t="s">
        <v>1114</v>
      </c>
      <c r="H318" s="13" t="s">
        <v>1100</v>
      </c>
      <c r="I318" s="18" t="s">
        <v>1029</v>
      </c>
      <c r="J318" s="12" t="s">
        <v>745</v>
      </c>
      <c r="K318" s="12" t="s">
        <v>899</v>
      </c>
      <c r="L318" s="14">
        <f>M318*43560</f>
        <v>39552.480000000003</v>
      </c>
      <c r="M318" s="15">
        <v>0.90800000000000003</v>
      </c>
      <c r="N318" s="15">
        <f>C318/L318</f>
        <v>2.6547007924661106</v>
      </c>
      <c r="O318" s="14"/>
      <c r="P318" s="21">
        <v>0</v>
      </c>
      <c r="Q318" s="11">
        <v>0</v>
      </c>
      <c r="R318" s="11">
        <v>0</v>
      </c>
      <c r="S318" s="11">
        <v>0</v>
      </c>
      <c r="T318" s="21">
        <v>0</v>
      </c>
    </row>
    <row r="319" spans="1:20" s="12" customFormat="1" ht="15.9" customHeight="1" x14ac:dyDescent="0.25">
      <c r="A319" s="9">
        <v>43692</v>
      </c>
      <c r="B319" s="25">
        <v>152435</v>
      </c>
      <c r="C319" s="11">
        <v>205000</v>
      </c>
      <c r="D319" s="26" t="s">
        <v>35</v>
      </c>
      <c r="E319" s="12" t="s">
        <v>365</v>
      </c>
      <c r="F319" s="12" t="s">
        <v>286</v>
      </c>
      <c r="G319" s="18" t="s">
        <v>389</v>
      </c>
      <c r="H319" s="13" t="s">
        <v>1101</v>
      </c>
      <c r="I319" s="12" t="s">
        <v>959</v>
      </c>
      <c r="J319" s="12" t="s">
        <v>756</v>
      </c>
      <c r="K319" s="12" t="s">
        <v>827</v>
      </c>
      <c r="L319" s="14">
        <f>M319*43560</f>
        <v>1896.6895199999999</v>
      </c>
      <c r="M319" s="15">
        <v>4.3541999999999997E-2</v>
      </c>
      <c r="N319" s="15" t="s">
        <v>1108</v>
      </c>
      <c r="O319" s="14" t="s">
        <v>1108</v>
      </c>
      <c r="P319" s="20">
        <v>1979</v>
      </c>
      <c r="Q319" s="11">
        <v>994</v>
      </c>
      <c r="R319" s="22">
        <v>2</v>
      </c>
      <c r="S319" s="22">
        <v>1</v>
      </c>
      <c r="T319" s="16" t="s">
        <v>413</v>
      </c>
    </row>
    <row r="320" spans="1:20" s="12" customFormat="1" ht="15.9" customHeight="1" x14ac:dyDescent="0.25">
      <c r="A320" s="9">
        <v>43685</v>
      </c>
      <c r="B320" s="25">
        <v>152421</v>
      </c>
      <c r="C320" s="11">
        <v>90000</v>
      </c>
      <c r="D320" s="26" t="s">
        <v>165</v>
      </c>
      <c r="E320" s="12" t="s">
        <v>367</v>
      </c>
      <c r="F320" s="12" t="s">
        <v>285</v>
      </c>
      <c r="G320" s="12" t="s">
        <v>372</v>
      </c>
      <c r="H320" s="13" t="s">
        <v>1099</v>
      </c>
      <c r="J320" s="12" t="s">
        <v>675</v>
      </c>
      <c r="K320" s="12" t="s">
        <v>753</v>
      </c>
      <c r="L320" s="14">
        <f>M320*43560</f>
        <v>930877.20000000007</v>
      </c>
      <c r="M320" s="15">
        <v>21.37</v>
      </c>
      <c r="N320" s="15">
        <f>C320/L320</f>
        <v>9.6682999648073878E-2</v>
      </c>
      <c r="O320" s="14">
        <f>C320/M320</f>
        <v>4211.5114646700977</v>
      </c>
      <c r="P320" s="21">
        <v>0</v>
      </c>
      <c r="Q320" s="11">
        <v>0</v>
      </c>
      <c r="R320" s="11">
        <v>0</v>
      </c>
      <c r="S320" s="11">
        <v>0</v>
      </c>
      <c r="T320" s="21">
        <v>0</v>
      </c>
    </row>
    <row r="321" spans="1:20" s="12" customFormat="1" ht="15.9" customHeight="1" x14ac:dyDescent="0.25">
      <c r="A321" s="9">
        <v>43685</v>
      </c>
      <c r="B321" s="25">
        <v>152417</v>
      </c>
      <c r="C321" s="11">
        <v>270000</v>
      </c>
      <c r="D321" s="26" t="s">
        <v>166</v>
      </c>
      <c r="E321" s="12" t="s">
        <v>367</v>
      </c>
      <c r="F321" s="12" t="s">
        <v>285</v>
      </c>
      <c r="G321" s="12" t="s">
        <v>372</v>
      </c>
      <c r="H321" s="13" t="s">
        <v>1099</v>
      </c>
      <c r="J321" s="12" t="s">
        <v>723</v>
      </c>
      <c r="K321" s="12" t="s">
        <v>753</v>
      </c>
      <c r="L321" s="14">
        <f>M321*43560</f>
        <v>1359943.2</v>
      </c>
      <c r="M321" s="15">
        <v>31.22</v>
      </c>
      <c r="N321" s="15">
        <f>C321/L321</f>
        <v>0.1985377036335047</v>
      </c>
      <c r="O321" s="14">
        <f>C321/M321</f>
        <v>8648.3023702754654</v>
      </c>
      <c r="P321" s="21">
        <v>0</v>
      </c>
      <c r="Q321" s="11">
        <v>0</v>
      </c>
      <c r="R321" s="11">
        <v>0</v>
      </c>
      <c r="S321" s="11">
        <v>0</v>
      </c>
      <c r="T321" s="21">
        <v>0</v>
      </c>
    </row>
    <row r="322" spans="1:20" s="12" customFormat="1" ht="15.9" customHeight="1" x14ac:dyDescent="0.25">
      <c r="A322" s="9">
        <v>43684</v>
      </c>
      <c r="B322" s="25">
        <v>152425</v>
      </c>
      <c r="C322" s="11">
        <v>325000</v>
      </c>
      <c r="D322" s="26" t="s">
        <v>78</v>
      </c>
      <c r="E322" s="12" t="s">
        <v>368</v>
      </c>
      <c r="F322" s="12" t="s">
        <v>286</v>
      </c>
      <c r="G322" s="12" t="s">
        <v>366</v>
      </c>
      <c r="H322" s="13" t="s">
        <v>1100</v>
      </c>
      <c r="I322" s="12" t="s">
        <v>1067</v>
      </c>
      <c r="J322" s="12" t="s">
        <v>632</v>
      </c>
      <c r="K322" s="12" t="s">
        <v>871</v>
      </c>
      <c r="L322" s="14">
        <v>0</v>
      </c>
      <c r="M322" s="15">
        <v>0</v>
      </c>
      <c r="N322" s="15" t="s">
        <v>1108</v>
      </c>
      <c r="O322" s="14" t="s">
        <v>1108</v>
      </c>
      <c r="P322" s="20">
        <v>1982</v>
      </c>
      <c r="Q322" s="11">
        <v>1680</v>
      </c>
      <c r="R322" s="22">
        <v>3</v>
      </c>
      <c r="S322" s="22">
        <v>3</v>
      </c>
      <c r="T322" s="16" t="s">
        <v>1095</v>
      </c>
    </row>
    <row r="323" spans="1:20" s="12" customFormat="1" ht="15.9" customHeight="1" x14ac:dyDescent="0.25">
      <c r="A323" s="9">
        <v>43684</v>
      </c>
      <c r="B323" s="25">
        <v>152413</v>
      </c>
      <c r="C323" s="11">
        <v>280000</v>
      </c>
      <c r="D323" s="26" t="s">
        <v>57</v>
      </c>
      <c r="E323" s="12" t="s">
        <v>365</v>
      </c>
      <c r="F323" s="12" t="s">
        <v>286</v>
      </c>
      <c r="G323" s="12" t="s">
        <v>1109</v>
      </c>
      <c r="H323" s="13" t="s">
        <v>1101</v>
      </c>
      <c r="I323" s="12" t="s">
        <v>1028</v>
      </c>
      <c r="J323" s="12" t="s">
        <v>671</v>
      </c>
      <c r="K323" s="12" t="s">
        <v>643</v>
      </c>
      <c r="L323" s="14">
        <f>M323*43560</f>
        <v>9999.9820799999998</v>
      </c>
      <c r="M323" s="15">
        <v>0.22956799999999999</v>
      </c>
      <c r="N323" s="15" t="s">
        <v>1108</v>
      </c>
      <c r="O323" s="14" t="s">
        <v>1108</v>
      </c>
      <c r="P323" s="20">
        <v>1884</v>
      </c>
      <c r="Q323" s="11">
        <v>1540</v>
      </c>
      <c r="R323" s="22">
        <v>3</v>
      </c>
      <c r="S323" s="22">
        <v>2</v>
      </c>
      <c r="T323" s="16" t="s">
        <v>420</v>
      </c>
    </row>
    <row r="324" spans="1:20" s="12" customFormat="1" ht="15.9" customHeight="1" x14ac:dyDescent="0.25">
      <c r="A324" s="9">
        <v>43678</v>
      </c>
      <c r="B324" s="25">
        <v>152403</v>
      </c>
      <c r="C324" s="11">
        <v>289000</v>
      </c>
      <c r="D324" s="26" t="s">
        <v>66</v>
      </c>
      <c r="E324" s="12" t="s">
        <v>365</v>
      </c>
      <c r="F324" s="12" t="s">
        <v>286</v>
      </c>
      <c r="G324" s="12" t="s">
        <v>1109</v>
      </c>
      <c r="H324" s="13" t="s">
        <v>1101</v>
      </c>
      <c r="I324" s="12" t="s">
        <v>1018</v>
      </c>
      <c r="J324" s="12" t="s">
        <v>680</v>
      </c>
      <c r="K324" s="12" t="s">
        <v>786</v>
      </c>
      <c r="L324" s="14">
        <f>M324*43560</f>
        <v>4999.9910399999999</v>
      </c>
      <c r="M324" s="15">
        <v>0.114784</v>
      </c>
      <c r="N324" s="15" t="s">
        <v>1108</v>
      </c>
      <c r="O324" s="14" t="s">
        <v>1108</v>
      </c>
      <c r="P324" s="20">
        <v>2001</v>
      </c>
      <c r="Q324" s="11">
        <v>1030</v>
      </c>
      <c r="R324" s="22">
        <v>2</v>
      </c>
      <c r="S324" s="22">
        <v>2</v>
      </c>
      <c r="T324" s="16" t="s">
        <v>414</v>
      </c>
    </row>
    <row r="325" spans="1:20" s="12" customFormat="1" ht="15.9" customHeight="1" x14ac:dyDescent="0.25">
      <c r="A325" s="9">
        <v>43676</v>
      </c>
      <c r="B325" s="25">
        <v>152401</v>
      </c>
      <c r="C325" s="11">
        <v>310000</v>
      </c>
      <c r="D325" s="26" t="s">
        <v>313</v>
      </c>
      <c r="E325" s="12" t="s">
        <v>368</v>
      </c>
      <c r="F325" s="12" t="s">
        <v>286</v>
      </c>
      <c r="G325" s="12" t="s">
        <v>386</v>
      </c>
      <c r="H325" s="13" t="s">
        <v>1101</v>
      </c>
      <c r="I325" s="12" t="s">
        <v>1019</v>
      </c>
      <c r="J325" s="12" t="s">
        <v>314</v>
      </c>
      <c r="K325" s="12" t="s">
        <v>444</v>
      </c>
      <c r="L325" s="14">
        <f>M325*43560</f>
        <v>2499.9955199999999</v>
      </c>
      <c r="M325" s="15">
        <v>5.7391999999999999E-2</v>
      </c>
      <c r="N325" s="15" t="s">
        <v>1108</v>
      </c>
      <c r="O325" s="14" t="s">
        <v>1108</v>
      </c>
      <c r="P325" s="20">
        <v>1909</v>
      </c>
      <c r="Q325" s="11">
        <v>2600</v>
      </c>
      <c r="R325" s="22">
        <v>2</v>
      </c>
      <c r="S325" s="22">
        <v>2</v>
      </c>
      <c r="T325" s="16" t="s">
        <v>420</v>
      </c>
    </row>
    <row r="326" spans="1:20" s="12" customFormat="1" ht="15.9" customHeight="1" x14ac:dyDescent="0.25">
      <c r="A326" s="9">
        <v>43671</v>
      </c>
      <c r="B326" s="25">
        <v>152392</v>
      </c>
      <c r="C326" s="11">
        <v>17000</v>
      </c>
      <c r="D326" s="26" t="s">
        <v>164</v>
      </c>
      <c r="E326" s="12" t="s">
        <v>367</v>
      </c>
      <c r="F326" s="12" t="s">
        <v>285</v>
      </c>
      <c r="G326" s="12" t="s">
        <v>372</v>
      </c>
      <c r="H326" s="13" t="s">
        <v>1099</v>
      </c>
      <c r="J326" s="12" t="s">
        <v>713</v>
      </c>
      <c r="K326" s="12" t="s">
        <v>163</v>
      </c>
      <c r="L326" s="14">
        <f>M326*43560</f>
        <v>855953.99999999988</v>
      </c>
      <c r="M326" s="15">
        <v>19.649999999999999</v>
      </c>
      <c r="N326" s="15">
        <f>C326/L326</f>
        <v>1.9860880374412648E-2</v>
      </c>
      <c r="O326" s="14">
        <f>C326/M326</f>
        <v>865.13994910941483</v>
      </c>
      <c r="P326" s="21">
        <v>0</v>
      </c>
      <c r="Q326" s="11">
        <v>0</v>
      </c>
      <c r="R326" s="11">
        <v>0</v>
      </c>
      <c r="S326" s="11">
        <v>0</v>
      </c>
      <c r="T326" s="21">
        <v>0</v>
      </c>
    </row>
    <row r="327" spans="1:20" s="12" customFormat="1" ht="15.9" customHeight="1" x14ac:dyDescent="0.25">
      <c r="A327" s="9">
        <v>43671</v>
      </c>
      <c r="B327" s="25">
        <v>152390</v>
      </c>
      <c r="C327" s="11">
        <v>21000</v>
      </c>
      <c r="D327" s="26" t="s">
        <v>312</v>
      </c>
      <c r="E327" s="12" t="s">
        <v>367</v>
      </c>
      <c r="F327" s="12" t="s">
        <v>285</v>
      </c>
      <c r="G327" s="12" t="s">
        <v>372</v>
      </c>
      <c r="H327" s="13" t="s">
        <v>1099</v>
      </c>
      <c r="J327" s="12" t="s">
        <v>659</v>
      </c>
      <c r="K327" s="12" t="s">
        <v>163</v>
      </c>
      <c r="L327" s="14">
        <f>M327*43560</f>
        <v>448668.00000000006</v>
      </c>
      <c r="M327" s="15">
        <v>10.3</v>
      </c>
      <c r="N327" s="15">
        <f>C327/L327</f>
        <v>4.6805210088528705E-2</v>
      </c>
      <c r="O327" s="14">
        <f>C327/M327</f>
        <v>2038.8349514563106</v>
      </c>
      <c r="P327" s="21">
        <v>0</v>
      </c>
      <c r="Q327" s="11">
        <v>0</v>
      </c>
      <c r="R327" s="11">
        <v>0</v>
      </c>
      <c r="S327" s="11">
        <v>0</v>
      </c>
      <c r="T327" s="21">
        <v>0</v>
      </c>
    </row>
    <row r="328" spans="1:20" s="12" customFormat="1" ht="15.9" customHeight="1" x14ac:dyDescent="0.25">
      <c r="A328" s="9">
        <v>43668</v>
      </c>
      <c r="B328" s="25">
        <v>152378</v>
      </c>
      <c r="C328" s="11">
        <v>205000</v>
      </c>
      <c r="D328" s="26" t="s">
        <v>36</v>
      </c>
      <c r="E328" s="12" t="s">
        <v>365</v>
      </c>
      <c r="F328" s="12" t="s">
        <v>286</v>
      </c>
      <c r="G328" s="18" t="s">
        <v>389</v>
      </c>
      <c r="H328" s="13" t="s">
        <v>1101</v>
      </c>
      <c r="I328" s="12" t="s">
        <v>1000</v>
      </c>
      <c r="J328" s="12" t="s">
        <v>684</v>
      </c>
      <c r="K328" s="12" t="s">
        <v>912</v>
      </c>
      <c r="L328" s="14">
        <f>M328*43560</f>
        <v>1534.4010000000001</v>
      </c>
      <c r="M328" s="15">
        <v>3.5224999999999999E-2</v>
      </c>
      <c r="N328" s="15" t="s">
        <v>1108</v>
      </c>
      <c r="O328" s="14" t="s">
        <v>1108</v>
      </c>
      <c r="P328" s="20">
        <v>1979</v>
      </c>
      <c r="Q328" s="11">
        <v>953</v>
      </c>
      <c r="R328" s="22">
        <v>2</v>
      </c>
      <c r="S328" s="22">
        <v>1</v>
      </c>
      <c r="T328" s="16" t="s">
        <v>413</v>
      </c>
    </row>
    <row r="329" spans="1:20" s="12" customFormat="1" ht="15.9" customHeight="1" x14ac:dyDescent="0.25">
      <c r="A329" s="9">
        <v>43666</v>
      </c>
      <c r="B329" s="25">
        <v>152415</v>
      </c>
      <c r="C329" s="11">
        <v>59000</v>
      </c>
      <c r="D329" s="26" t="s">
        <v>162</v>
      </c>
      <c r="E329" s="12" t="s">
        <v>367</v>
      </c>
      <c r="F329" s="12" t="s">
        <v>285</v>
      </c>
      <c r="G329" s="12" t="s">
        <v>1112</v>
      </c>
      <c r="H329" s="13" t="s">
        <v>1101</v>
      </c>
      <c r="I329" s="12" t="s">
        <v>552</v>
      </c>
      <c r="J329" s="12" t="s">
        <v>432</v>
      </c>
      <c r="K329" s="12" t="s">
        <v>433</v>
      </c>
      <c r="L329" s="14">
        <f>M329*43560</f>
        <v>7499.9865599999994</v>
      </c>
      <c r="M329" s="15">
        <v>0.172176</v>
      </c>
      <c r="N329" s="15">
        <f>C329/L329</f>
        <v>7.8666807637585956</v>
      </c>
      <c r="O329" s="14"/>
      <c r="P329" s="21">
        <v>0</v>
      </c>
      <c r="Q329" s="11">
        <v>0</v>
      </c>
      <c r="R329" s="11">
        <v>0</v>
      </c>
      <c r="S329" s="11">
        <v>0</v>
      </c>
      <c r="T329" s="21">
        <v>0</v>
      </c>
    </row>
    <row r="330" spans="1:20" s="12" customFormat="1" ht="15.9" customHeight="1" x14ac:dyDescent="0.25">
      <c r="A330" s="9">
        <v>43665</v>
      </c>
      <c r="B330" s="25">
        <v>152375</v>
      </c>
      <c r="C330" s="11">
        <v>129000</v>
      </c>
      <c r="D330" s="26" t="s">
        <v>161</v>
      </c>
      <c r="E330" s="12" t="s">
        <v>367</v>
      </c>
      <c r="F330" s="12" t="s">
        <v>285</v>
      </c>
      <c r="G330" s="12" t="s">
        <v>1112</v>
      </c>
      <c r="H330" s="13" t="s">
        <v>1101</v>
      </c>
      <c r="I330" s="12" t="s">
        <v>582</v>
      </c>
      <c r="J330" s="12" t="s">
        <v>534</v>
      </c>
      <c r="K330" s="12" t="s">
        <v>435</v>
      </c>
      <c r="L330" s="14">
        <f>M330*43560</f>
        <v>4999.9910399999999</v>
      </c>
      <c r="M330" s="15">
        <v>0.114784</v>
      </c>
      <c r="N330" s="15">
        <f>C330/L330</f>
        <v>25.800046233682853</v>
      </c>
      <c r="O330" s="14"/>
      <c r="P330" s="21">
        <v>0</v>
      </c>
      <c r="Q330" s="11">
        <v>0</v>
      </c>
      <c r="R330" s="11">
        <v>0</v>
      </c>
      <c r="S330" s="11">
        <v>0</v>
      </c>
      <c r="T330" s="21">
        <v>0</v>
      </c>
    </row>
    <row r="331" spans="1:20" s="12" customFormat="1" ht="15.9" customHeight="1" x14ac:dyDescent="0.25">
      <c r="A331" s="9">
        <v>43665</v>
      </c>
      <c r="B331" s="25">
        <v>152374</v>
      </c>
      <c r="C331" s="11">
        <v>30000</v>
      </c>
      <c r="D331" s="26" t="s">
        <v>311</v>
      </c>
      <c r="E331" s="12" t="s">
        <v>367</v>
      </c>
      <c r="F331" s="12" t="s">
        <v>285</v>
      </c>
      <c r="G331" s="12" t="s">
        <v>1113</v>
      </c>
      <c r="H331" s="13" t="s">
        <v>1099</v>
      </c>
      <c r="I331" s="12" t="s">
        <v>961</v>
      </c>
      <c r="J331" s="12" t="s">
        <v>236</v>
      </c>
      <c r="K331" s="12" t="s">
        <v>783</v>
      </c>
      <c r="L331" s="14">
        <f>M331*43560</f>
        <v>3417.0206400000002</v>
      </c>
      <c r="M331" s="15">
        <v>7.8444E-2</v>
      </c>
      <c r="N331" s="15">
        <f>C331/L331</f>
        <v>8.7795782234432149</v>
      </c>
      <c r="O331" s="14"/>
      <c r="P331" s="21">
        <v>0</v>
      </c>
      <c r="Q331" s="11">
        <v>0</v>
      </c>
      <c r="R331" s="11">
        <v>0</v>
      </c>
      <c r="S331" s="11">
        <v>0</v>
      </c>
      <c r="T331" s="21">
        <v>0</v>
      </c>
    </row>
    <row r="332" spans="1:20" s="12" customFormat="1" ht="15.9" customHeight="1" x14ac:dyDescent="0.25">
      <c r="A332" s="9">
        <v>43664</v>
      </c>
      <c r="B332" s="25">
        <v>152370</v>
      </c>
      <c r="C332" s="11">
        <v>102000</v>
      </c>
      <c r="D332" s="26" t="s">
        <v>160</v>
      </c>
      <c r="E332" s="12" t="s">
        <v>367</v>
      </c>
      <c r="F332" s="12" t="s">
        <v>285</v>
      </c>
      <c r="G332" s="12" t="s">
        <v>1112</v>
      </c>
      <c r="H332" s="13" t="s">
        <v>1101</v>
      </c>
      <c r="I332" s="12" t="s">
        <v>583</v>
      </c>
      <c r="J332" s="12" t="s">
        <v>536</v>
      </c>
      <c r="K332" s="12" t="s">
        <v>436</v>
      </c>
      <c r="L332" s="14">
        <f>M332*43560</f>
        <v>7499.9865599999994</v>
      </c>
      <c r="M332" s="15">
        <v>0.172176</v>
      </c>
      <c r="N332" s="15">
        <f>C332/L332</f>
        <v>13.600024371243675</v>
      </c>
      <c r="O332" s="14"/>
      <c r="P332" s="21">
        <v>0</v>
      </c>
      <c r="Q332" s="11">
        <v>0</v>
      </c>
      <c r="R332" s="11">
        <v>0</v>
      </c>
      <c r="S332" s="11">
        <v>0</v>
      </c>
      <c r="T332" s="21">
        <v>0</v>
      </c>
    </row>
    <row r="333" spans="1:20" s="12" customFormat="1" ht="15.9" customHeight="1" x14ac:dyDescent="0.25">
      <c r="A333" s="9">
        <v>43661</v>
      </c>
      <c r="B333" s="25">
        <v>152366</v>
      </c>
      <c r="C333" s="11">
        <v>235000</v>
      </c>
      <c r="D333" s="26" t="s">
        <v>44</v>
      </c>
      <c r="E333" s="12" t="s">
        <v>365</v>
      </c>
      <c r="F333" s="12" t="s">
        <v>286</v>
      </c>
      <c r="G333" s="12" t="s">
        <v>1109</v>
      </c>
      <c r="H333" s="13" t="s">
        <v>1101</v>
      </c>
      <c r="I333" s="12" t="s">
        <v>1021</v>
      </c>
      <c r="J333" s="12" t="s">
        <v>643</v>
      </c>
      <c r="K333" s="12" t="s">
        <v>641</v>
      </c>
      <c r="L333" s="14">
        <f>M333*43560</f>
        <v>2499.9955199999999</v>
      </c>
      <c r="M333" s="15">
        <v>5.7391999999999999E-2</v>
      </c>
      <c r="N333" s="15" t="s">
        <v>1108</v>
      </c>
      <c r="O333" s="14" t="s">
        <v>1108</v>
      </c>
      <c r="P333" s="20">
        <v>1893</v>
      </c>
      <c r="Q333" s="11">
        <v>964</v>
      </c>
      <c r="R333" s="22">
        <v>2</v>
      </c>
      <c r="S333" s="22">
        <v>1</v>
      </c>
      <c r="T333" s="16" t="s">
        <v>413</v>
      </c>
    </row>
    <row r="334" spans="1:20" s="12" customFormat="1" ht="15.9" customHeight="1" x14ac:dyDescent="0.25">
      <c r="A334" s="9">
        <v>43661</v>
      </c>
      <c r="B334" s="25">
        <v>152365</v>
      </c>
      <c r="C334" s="11">
        <v>118000</v>
      </c>
      <c r="D334" s="26" t="s">
        <v>5</v>
      </c>
      <c r="E334" s="12" t="s">
        <v>368</v>
      </c>
      <c r="F334" s="12" t="s">
        <v>286</v>
      </c>
      <c r="G334" s="12" t="s">
        <v>366</v>
      </c>
      <c r="H334" s="13" t="s">
        <v>1100</v>
      </c>
      <c r="I334" s="12" t="s">
        <v>999</v>
      </c>
      <c r="J334" s="12" t="s">
        <v>637</v>
      </c>
      <c r="K334" s="12" t="s">
        <v>737</v>
      </c>
      <c r="L334" s="14">
        <v>0</v>
      </c>
      <c r="M334" s="15">
        <v>0</v>
      </c>
      <c r="N334" s="15" t="s">
        <v>1108</v>
      </c>
      <c r="O334" s="14" t="s">
        <v>1108</v>
      </c>
      <c r="P334" s="20">
        <v>1983</v>
      </c>
      <c r="Q334" s="11">
        <v>375</v>
      </c>
      <c r="R334" s="22">
        <v>1</v>
      </c>
      <c r="S334" s="22">
        <v>1</v>
      </c>
      <c r="T334" s="16" t="s">
        <v>1095</v>
      </c>
    </row>
    <row r="335" spans="1:20" s="12" customFormat="1" ht="15.9" customHeight="1" x14ac:dyDescent="0.25">
      <c r="A335" s="9">
        <v>43656</v>
      </c>
      <c r="B335" s="25">
        <v>152355</v>
      </c>
      <c r="C335" s="11">
        <v>130000</v>
      </c>
      <c r="D335" s="26" t="s">
        <v>12</v>
      </c>
      <c r="E335" s="12" t="s">
        <v>368</v>
      </c>
      <c r="F335" s="12" t="s">
        <v>286</v>
      </c>
      <c r="G335" s="12" t="s">
        <v>366</v>
      </c>
      <c r="H335" s="13" t="s">
        <v>1100</v>
      </c>
      <c r="I335" s="12" t="s">
        <v>1068</v>
      </c>
      <c r="J335" s="12" t="s">
        <v>758</v>
      </c>
      <c r="K335" s="12" t="s">
        <v>761</v>
      </c>
      <c r="L335" s="14">
        <v>0</v>
      </c>
      <c r="M335" s="15">
        <v>0</v>
      </c>
      <c r="N335" s="15" t="s">
        <v>1108</v>
      </c>
      <c r="O335" s="14" t="s">
        <v>1108</v>
      </c>
      <c r="P335" s="20">
        <v>1983</v>
      </c>
      <c r="Q335" s="11">
        <v>750</v>
      </c>
      <c r="R335" s="22">
        <v>1</v>
      </c>
      <c r="S335" s="22">
        <v>1</v>
      </c>
      <c r="T335" s="16" t="s">
        <v>1095</v>
      </c>
    </row>
    <row r="336" spans="1:20" s="12" customFormat="1" ht="15.9" customHeight="1" x14ac:dyDescent="0.25">
      <c r="A336" s="9">
        <v>43656</v>
      </c>
      <c r="B336" s="25">
        <v>152353</v>
      </c>
      <c r="C336" s="11">
        <v>60000</v>
      </c>
      <c r="D336" s="26" t="s">
        <v>159</v>
      </c>
      <c r="E336" s="12" t="s">
        <v>367</v>
      </c>
      <c r="F336" s="12" t="s">
        <v>285</v>
      </c>
      <c r="G336" s="18" t="s">
        <v>1114</v>
      </c>
      <c r="H336" s="13" t="s">
        <v>1099</v>
      </c>
      <c r="I336" s="12" t="s">
        <v>956</v>
      </c>
      <c r="J336" s="12" t="s">
        <v>158</v>
      </c>
      <c r="K336" s="12" t="s">
        <v>638</v>
      </c>
      <c r="L336" s="14">
        <f>M336*43560</f>
        <v>11472.005160000001</v>
      </c>
      <c r="M336" s="15">
        <v>0.26336100000000001</v>
      </c>
      <c r="N336" s="15">
        <f>C336/L336</f>
        <v>5.2301231705512929</v>
      </c>
      <c r="O336" s="14"/>
      <c r="P336" s="21">
        <v>0</v>
      </c>
      <c r="Q336" s="11">
        <v>0</v>
      </c>
      <c r="R336" s="11">
        <v>0</v>
      </c>
      <c r="S336" s="11">
        <v>0</v>
      </c>
      <c r="T336" s="21">
        <v>0</v>
      </c>
    </row>
    <row r="337" spans="1:20" s="12" customFormat="1" ht="15.9" customHeight="1" x14ac:dyDescent="0.25">
      <c r="A337" s="9">
        <v>43654</v>
      </c>
      <c r="B337" s="25">
        <v>152358</v>
      </c>
      <c r="C337" s="11">
        <v>274000</v>
      </c>
      <c r="D337" s="26" t="s">
        <v>310</v>
      </c>
      <c r="E337" s="12" t="s">
        <v>365</v>
      </c>
      <c r="F337" s="12" t="s">
        <v>286</v>
      </c>
      <c r="G337" s="12" t="s">
        <v>1109</v>
      </c>
      <c r="H337" s="13" t="s">
        <v>1101</v>
      </c>
      <c r="I337" s="12" t="s">
        <v>944</v>
      </c>
      <c r="J337" s="12" t="s">
        <v>617</v>
      </c>
      <c r="K337" s="12" t="s">
        <v>858</v>
      </c>
      <c r="L337" s="14">
        <f>M337*43560</f>
        <v>2499.9955199999999</v>
      </c>
      <c r="M337" s="15">
        <v>5.7391999999999999E-2</v>
      </c>
      <c r="N337" s="15" t="s">
        <v>1108</v>
      </c>
      <c r="O337" s="14" t="s">
        <v>1108</v>
      </c>
      <c r="P337" s="20">
        <v>1898</v>
      </c>
      <c r="Q337" s="11">
        <v>1736</v>
      </c>
      <c r="R337" s="22">
        <v>2</v>
      </c>
      <c r="S337" s="22">
        <v>2</v>
      </c>
      <c r="T337" s="16" t="s">
        <v>420</v>
      </c>
    </row>
    <row r="338" spans="1:20" s="12" customFormat="1" ht="15.9" customHeight="1" x14ac:dyDescent="0.25">
      <c r="A338" s="9">
        <v>43654</v>
      </c>
      <c r="B338" s="25">
        <v>152352</v>
      </c>
      <c r="C338" s="11">
        <v>281000</v>
      </c>
      <c r="D338" s="26" t="s">
        <v>309</v>
      </c>
      <c r="E338" s="12" t="s">
        <v>365</v>
      </c>
      <c r="F338" s="12" t="s">
        <v>286</v>
      </c>
      <c r="G338" s="12" t="s">
        <v>1109</v>
      </c>
      <c r="H338" s="13" t="s">
        <v>1101</v>
      </c>
      <c r="I338" s="12" t="s">
        <v>1024</v>
      </c>
      <c r="J338" s="12" t="s">
        <v>707</v>
      </c>
      <c r="K338" s="12" t="s">
        <v>900</v>
      </c>
      <c r="L338" s="14">
        <f>M338*43560</f>
        <v>5009.4000000000005</v>
      </c>
      <c r="M338" s="15">
        <v>0.115</v>
      </c>
      <c r="N338" s="15" t="s">
        <v>1108</v>
      </c>
      <c r="O338" s="14" t="s">
        <v>1108</v>
      </c>
      <c r="P338" s="20">
        <v>1997</v>
      </c>
      <c r="Q338" s="11">
        <v>1504</v>
      </c>
      <c r="R338" s="22">
        <v>2</v>
      </c>
      <c r="S338" s="22">
        <v>2</v>
      </c>
      <c r="T338" s="16" t="s">
        <v>422</v>
      </c>
    </row>
    <row r="339" spans="1:20" s="12" customFormat="1" ht="15.9" customHeight="1" x14ac:dyDescent="0.25">
      <c r="A339" s="9">
        <v>43651</v>
      </c>
      <c r="B339" s="25">
        <v>152348</v>
      </c>
      <c r="C339" s="11">
        <v>274000</v>
      </c>
      <c r="D339" s="26" t="s">
        <v>307</v>
      </c>
      <c r="E339" s="12" t="s">
        <v>365</v>
      </c>
      <c r="F339" s="12" t="s">
        <v>286</v>
      </c>
      <c r="G339" s="12" t="s">
        <v>1109</v>
      </c>
      <c r="H339" s="13" t="s">
        <v>1101</v>
      </c>
      <c r="I339" s="12" t="s">
        <v>970</v>
      </c>
      <c r="J339" s="12" t="s">
        <v>308</v>
      </c>
      <c r="K339" s="12" t="s">
        <v>818</v>
      </c>
      <c r="L339" s="14">
        <f>M339*43560</f>
        <v>7499.9865599999994</v>
      </c>
      <c r="M339" s="15">
        <v>0.172176</v>
      </c>
      <c r="N339" s="15" t="s">
        <v>1108</v>
      </c>
      <c r="O339" s="14" t="s">
        <v>1108</v>
      </c>
      <c r="P339" s="20">
        <v>1894</v>
      </c>
      <c r="Q339" s="11">
        <v>2898</v>
      </c>
      <c r="R339" s="22">
        <v>4</v>
      </c>
      <c r="S339" s="22">
        <v>2</v>
      </c>
      <c r="T339" s="16" t="s">
        <v>419</v>
      </c>
    </row>
    <row r="340" spans="1:20" s="12" customFormat="1" ht="15.9" customHeight="1" x14ac:dyDescent="0.25">
      <c r="A340" s="9">
        <v>43649</v>
      </c>
      <c r="B340" s="25">
        <v>152343</v>
      </c>
      <c r="C340" s="11">
        <v>325000</v>
      </c>
      <c r="D340" s="26" t="s">
        <v>46</v>
      </c>
      <c r="E340" s="12" t="s">
        <v>365</v>
      </c>
      <c r="F340" s="12" t="s">
        <v>286</v>
      </c>
      <c r="G340" s="12" t="s">
        <v>1109</v>
      </c>
      <c r="H340" s="13" t="s">
        <v>1101</v>
      </c>
      <c r="I340" s="12" t="s">
        <v>943</v>
      </c>
      <c r="J340" s="12" t="s">
        <v>674</v>
      </c>
      <c r="K340" s="12" t="s">
        <v>734</v>
      </c>
      <c r="L340" s="14">
        <f>M340*43560</f>
        <v>3500.0024400000002</v>
      </c>
      <c r="M340" s="15">
        <v>8.0349000000000004E-2</v>
      </c>
      <c r="N340" s="15" t="s">
        <v>1108</v>
      </c>
      <c r="O340" s="14" t="s">
        <v>1108</v>
      </c>
      <c r="P340" s="20">
        <v>1897</v>
      </c>
      <c r="Q340" s="11">
        <v>1482</v>
      </c>
      <c r="R340" s="22">
        <v>3</v>
      </c>
      <c r="S340" s="22">
        <v>1</v>
      </c>
      <c r="T340" s="16" t="s">
        <v>413</v>
      </c>
    </row>
    <row r="341" spans="1:20" s="12" customFormat="1" ht="15.9" customHeight="1" x14ac:dyDescent="0.25">
      <c r="A341" s="9">
        <v>43648</v>
      </c>
      <c r="B341" s="25">
        <v>152342</v>
      </c>
      <c r="C341" s="11">
        <v>126500</v>
      </c>
      <c r="D341" s="26" t="s">
        <v>10</v>
      </c>
      <c r="E341" s="12" t="s">
        <v>368</v>
      </c>
      <c r="F341" s="12" t="s">
        <v>286</v>
      </c>
      <c r="G341" s="12" t="s">
        <v>366</v>
      </c>
      <c r="H341" s="13" t="s">
        <v>1100</v>
      </c>
      <c r="I341" s="12" t="s">
        <v>1044</v>
      </c>
      <c r="J341" s="12" t="s">
        <v>717</v>
      </c>
      <c r="K341" s="12" t="s">
        <v>606</v>
      </c>
      <c r="L341" s="14">
        <v>0</v>
      </c>
      <c r="M341" s="15">
        <v>0</v>
      </c>
      <c r="N341" s="15" t="s">
        <v>1108</v>
      </c>
      <c r="O341" s="14" t="s">
        <v>1108</v>
      </c>
      <c r="P341" s="20">
        <v>1983</v>
      </c>
      <c r="Q341" s="11">
        <v>750</v>
      </c>
      <c r="R341" s="22">
        <v>1</v>
      </c>
      <c r="S341" s="22">
        <v>1</v>
      </c>
      <c r="T341" s="16" t="s">
        <v>1095</v>
      </c>
    </row>
    <row r="342" spans="1:20" s="12" customFormat="1" ht="15.9" customHeight="1" x14ac:dyDescent="0.25">
      <c r="A342" s="9">
        <v>43621</v>
      </c>
      <c r="B342" s="25">
        <v>152312</v>
      </c>
      <c r="C342" s="11">
        <v>78000</v>
      </c>
      <c r="D342" s="26" t="s">
        <v>157</v>
      </c>
      <c r="E342" s="12" t="s">
        <v>367</v>
      </c>
      <c r="F342" s="12" t="s">
        <v>285</v>
      </c>
      <c r="G342" s="12" t="s">
        <v>1112</v>
      </c>
      <c r="H342" s="13" t="s">
        <v>1101</v>
      </c>
      <c r="I342" s="12" t="s">
        <v>553</v>
      </c>
      <c r="J342" s="12" t="s">
        <v>511</v>
      </c>
      <c r="K342" s="12" t="s">
        <v>432</v>
      </c>
      <c r="L342" s="14">
        <f>M342*43560</f>
        <v>4999.9910399999999</v>
      </c>
      <c r="M342" s="15">
        <v>0.114784</v>
      </c>
      <c r="N342" s="15">
        <f>C342/L342</f>
        <v>15.600027955250097</v>
      </c>
      <c r="O342" s="14"/>
      <c r="P342" s="21">
        <v>0</v>
      </c>
      <c r="Q342" s="11">
        <v>0</v>
      </c>
      <c r="R342" s="11">
        <v>0</v>
      </c>
      <c r="S342" s="11">
        <v>0</v>
      </c>
      <c r="T342" s="21">
        <v>0</v>
      </c>
    </row>
    <row r="343" spans="1:20" s="12" customFormat="1" ht="15.9" customHeight="1" x14ac:dyDescent="0.25">
      <c r="A343" s="9">
        <v>43621</v>
      </c>
      <c r="B343" s="25">
        <v>152307</v>
      </c>
      <c r="C343" s="11">
        <v>77000</v>
      </c>
      <c r="D343" s="26" t="s">
        <v>156</v>
      </c>
      <c r="E343" s="12" t="s">
        <v>367</v>
      </c>
      <c r="F343" s="12" t="s">
        <v>285</v>
      </c>
      <c r="G343" s="12" t="s">
        <v>1112</v>
      </c>
      <c r="H343" s="13" t="s">
        <v>1101</v>
      </c>
      <c r="I343" s="12" t="s">
        <v>553</v>
      </c>
      <c r="J343" s="12" t="s">
        <v>532</v>
      </c>
      <c r="K343" s="12" t="s">
        <v>432</v>
      </c>
      <c r="L343" s="14">
        <f>M343*43560</f>
        <v>4999.9910399999999</v>
      </c>
      <c r="M343" s="15">
        <v>0.114784</v>
      </c>
      <c r="N343" s="15">
        <f>C343/L343</f>
        <v>15.400027596849453</v>
      </c>
      <c r="O343" s="14"/>
      <c r="P343" s="21">
        <v>0</v>
      </c>
      <c r="Q343" s="11">
        <v>0</v>
      </c>
      <c r="R343" s="11">
        <v>0</v>
      </c>
      <c r="S343" s="11">
        <v>0</v>
      </c>
      <c r="T343" s="21">
        <v>0</v>
      </c>
    </row>
    <row r="344" spans="1:20" s="12" customFormat="1" ht="15.9" customHeight="1" x14ac:dyDescent="0.25">
      <c r="A344" s="9">
        <v>43616</v>
      </c>
      <c r="B344" s="25">
        <v>152306</v>
      </c>
      <c r="C344" s="11">
        <v>80000</v>
      </c>
      <c r="D344" s="26" t="s">
        <v>306</v>
      </c>
      <c r="E344" s="12" t="s">
        <v>367</v>
      </c>
      <c r="F344" s="12" t="s">
        <v>285</v>
      </c>
      <c r="G344" s="12" t="s">
        <v>1112</v>
      </c>
      <c r="H344" s="13" t="s">
        <v>1101</v>
      </c>
      <c r="I344" s="12" t="s">
        <v>571</v>
      </c>
      <c r="J344" s="12" t="s">
        <v>517</v>
      </c>
      <c r="K344" s="12" t="s">
        <v>430</v>
      </c>
      <c r="L344" s="14">
        <f>M344*43560</f>
        <v>12500.02116</v>
      </c>
      <c r="M344" s="15">
        <v>0.28696100000000002</v>
      </c>
      <c r="N344" s="15">
        <f>C344/L344</f>
        <v>6.3999891660983392</v>
      </c>
      <c r="O344" s="14"/>
      <c r="P344" s="21">
        <v>0</v>
      </c>
      <c r="Q344" s="11">
        <v>0</v>
      </c>
      <c r="R344" s="11">
        <v>0</v>
      </c>
      <c r="S344" s="11">
        <v>0</v>
      </c>
      <c r="T344" s="21">
        <v>0</v>
      </c>
    </row>
    <row r="345" spans="1:20" s="12" customFormat="1" ht="15.9" customHeight="1" x14ac:dyDescent="0.25">
      <c r="A345" s="9">
        <v>43616</v>
      </c>
      <c r="B345" s="25">
        <v>152298</v>
      </c>
      <c r="C345" s="11">
        <v>60000</v>
      </c>
      <c r="D345" s="26" t="s">
        <v>155</v>
      </c>
      <c r="E345" s="12" t="s">
        <v>367</v>
      </c>
      <c r="F345" s="12" t="s">
        <v>285</v>
      </c>
      <c r="G345" s="12" t="s">
        <v>1112</v>
      </c>
      <c r="H345" s="13" t="s">
        <v>1101</v>
      </c>
      <c r="I345" s="12" t="s">
        <v>546</v>
      </c>
      <c r="J345" s="12" t="s">
        <v>490</v>
      </c>
      <c r="K345" s="12" t="s">
        <v>431</v>
      </c>
      <c r="L345" s="14">
        <f>M345*43560</f>
        <v>7499.9865599999994</v>
      </c>
      <c r="M345" s="15">
        <v>0.172176</v>
      </c>
      <c r="N345" s="15">
        <f>C345/L345</f>
        <v>8.000014336025691</v>
      </c>
      <c r="O345" s="14"/>
      <c r="P345" s="21">
        <v>0</v>
      </c>
      <c r="Q345" s="11">
        <v>0</v>
      </c>
      <c r="R345" s="11">
        <v>0</v>
      </c>
      <c r="S345" s="11">
        <v>0</v>
      </c>
      <c r="T345" s="21">
        <v>0</v>
      </c>
    </row>
    <row r="346" spans="1:20" s="12" customFormat="1" ht="15.9" customHeight="1" x14ac:dyDescent="0.25">
      <c r="A346" s="9">
        <v>43608</v>
      </c>
      <c r="B346" s="25">
        <v>152311</v>
      </c>
      <c r="C346" s="11">
        <v>28000</v>
      </c>
      <c r="D346" s="26" t="s">
        <v>154</v>
      </c>
      <c r="E346" s="12" t="s">
        <v>367</v>
      </c>
      <c r="F346" s="12" t="s">
        <v>285</v>
      </c>
      <c r="G346" s="12" t="s">
        <v>1112</v>
      </c>
      <c r="H346" s="13" t="s">
        <v>1101</v>
      </c>
      <c r="I346" s="12" t="s">
        <v>557</v>
      </c>
      <c r="J346" s="12" t="s">
        <v>505</v>
      </c>
      <c r="K346" s="12" t="s">
        <v>915</v>
      </c>
      <c r="L346" s="14">
        <f>M346*43560</f>
        <v>24999.998760000002</v>
      </c>
      <c r="M346" s="15">
        <v>0.57392100000000001</v>
      </c>
      <c r="N346" s="15">
        <f>C346/L346</f>
        <v>1.1200000555520027</v>
      </c>
      <c r="O346" s="14"/>
      <c r="P346" s="21">
        <v>0</v>
      </c>
      <c r="Q346" s="11">
        <v>0</v>
      </c>
      <c r="R346" s="11">
        <v>0</v>
      </c>
      <c r="S346" s="11">
        <v>0</v>
      </c>
      <c r="T346" s="21">
        <v>0</v>
      </c>
    </row>
    <row r="347" spans="1:20" s="12" customFormat="1" ht="15.9" customHeight="1" x14ac:dyDescent="0.25">
      <c r="A347" s="9">
        <v>43605</v>
      </c>
      <c r="B347" s="25">
        <v>152296</v>
      </c>
      <c r="C347" s="11">
        <v>500000</v>
      </c>
      <c r="D347" s="26" t="s">
        <v>105</v>
      </c>
      <c r="E347" s="12" t="s">
        <v>365</v>
      </c>
      <c r="F347" s="12" t="s">
        <v>286</v>
      </c>
      <c r="G347" s="12" t="s">
        <v>389</v>
      </c>
      <c r="H347" s="13" t="s">
        <v>1100</v>
      </c>
      <c r="I347" s="12" t="s">
        <v>1073</v>
      </c>
      <c r="J347" s="12" t="s">
        <v>668</v>
      </c>
      <c r="K347" s="12" t="s">
        <v>853</v>
      </c>
      <c r="L347" s="14">
        <f>M347*43560</f>
        <v>1199.9908800000001</v>
      </c>
      <c r="M347" s="15">
        <v>2.7548E-2</v>
      </c>
      <c r="N347" s="15" t="s">
        <v>1108</v>
      </c>
      <c r="O347" s="14" t="s">
        <v>1108</v>
      </c>
      <c r="P347" s="20">
        <v>2006</v>
      </c>
      <c r="Q347" s="11">
        <v>2080</v>
      </c>
      <c r="R347" s="22">
        <v>3</v>
      </c>
      <c r="S347" s="22">
        <v>3</v>
      </c>
      <c r="T347" s="16" t="s">
        <v>414</v>
      </c>
    </row>
    <row r="348" spans="1:20" s="12" customFormat="1" ht="15.9" customHeight="1" x14ac:dyDescent="0.25">
      <c r="A348" s="9">
        <v>43591</v>
      </c>
      <c r="B348" s="25">
        <v>152301</v>
      </c>
      <c r="C348" s="11">
        <v>225000</v>
      </c>
      <c r="D348" s="26" t="s">
        <v>153</v>
      </c>
      <c r="E348" s="12" t="s">
        <v>367</v>
      </c>
      <c r="F348" s="12" t="s">
        <v>285</v>
      </c>
      <c r="G348" s="18" t="s">
        <v>1114</v>
      </c>
      <c r="H348" s="13" t="s">
        <v>1099</v>
      </c>
      <c r="I348" s="12" t="s">
        <v>955</v>
      </c>
      <c r="J348" s="12" t="s">
        <v>658</v>
      </c>
      <c r="K348" s="12" t="s">
        <v>474</v>
      </c>
      <c r="L348" s="14">
        <f>M348*43560</f>
        <v>216493.19999999998</v>
      </c>
      <c r="M348" s="15">
        <v>4.97</v>
      </c>
      <c r="N348" s="15">
        <f>C348/L348</f>
        <v>1.0392936129171726</v>
      </c>
      <c r="O348" s="14">
        <f>C348/M348</f>
        <v>45271.629778672032</v>
      </c>
      <c r="P348" s="21">
        <v>0</v>
      </c>
      <c r="Q348" s="11">
        <v>0</v>
      </c>
      <c r="R348" s="11">
        <v>0</v>
      </c>
      <c r="S348" s="11">
        <v>0</v>
      </c>
      <c r="T348" s="21">
        <v>0</v>
      </c>
    </row>
    <row r="349" spans="1:20" s="12" customFormat="1" ht="15.9" customHeight="1" x14ac:dyDescent="0.25">
      <c r="A349" s="9">
        <v>43586</v>
      </c>
      <c r="B349" s="25">
        <v>152407</v>
      </c>
      <c r="C349" s="11">
        <v>30000</v>
      </c>
      <c r="D349" s="26" t="s">
        <v>305</v>
      </c>
      <c r="E349" s="12" t="s">
        <v>365</v>
      </c>
      <c r="F349" s="12" t="s">
        <v>286</v>
      </c>
      <c r="G349" s="12" t="s">
        <v>1115</v>
      </c>
      <c r="H349" s="13" t="s">
        <v>1101</v>
      </c>
      <c r="I349" s="12" t="s">
        <v>1031</v>
      </c>
      <c r="J349" s="12" t="s">
        <v>720</v>
      </c>
      <c r="K349" s="12" t="s">
        <v>804</v>
      </c>
      <c r="L349" s="14">
        <v>0</v>
      </c>
      <c r="M349" s="15">
        <v>0</v>
      </c>
      <c r="N349" s="15" t="s">
        <v>1108</v>
      </c>
      <c r="O349" s="14" t="s">
        <v>1108</v>
      </c>
      <c r="P349" s="20">
        <v>1981</v>
      </c>
      <c r="Q349" s="11">
        <v>1248</v>
      </c>
      <c r="R349" s="22">
        <v>3</v>
      </c>
      <c r="S349" s="22">
        <v>2</v>
      </c>
      <c r="T349" s="16" t="s">
        <v>420</v>
      </c>
    </row>
    <row r="350" spans="1:20" s="12" customFormat="1" ht="15.9" customHeight="1" x14ac:dyDescent="0.25">
      <c r="A350" s="9">
        <v>43586</v>
      </c>
      <c r="B350" s="25">
        <v>152282</v>
      </c>
      <c r="C350" s="11">
        <v>68000</v>
      </c>
      <c r="D350" s="26" t="s">
        <v>152</v>
      </c>
      <c r="E350" s="12" t="s">
        <v>367</v>
      </c>
      <c r="F350" s="12" t="s">
        <v>285</v>
      </c>
      <c r="G350" s="12" t="s">
        <v>1112</v>
      </c>
      <c r="H350" s="13" t="s">
        <v>1101</v>
      </c>
      <c r="I350" s="12" t="s">
        <v>575</v>
      </c>
      <c r="J350" s="12" t="s">
        <v>150</v>
      </c>
      <c r="K350" s="12" t="s">
        <v>151</v>
      </c>
      <c r="L350" s="14">
        <f>M350*43560</f>
        <v>29999.989799999999</v>
      </c>
      <c r="M350" s="15">
        <v>0.68870500000000001</v>
      </c>
      <c r="N350" s="15">
        <f>C350/L350</f>
        <v>2.2666674373335955</v>
      </c>
      <c r="O350" s="14"/>
      <c r="P350" s="21">
        <v>0</v>
      </c>
      <c r="Q350" s="11">
        <v>0</v>
      </c>
      <c r="R350" s="11">
        <v>0</v>
      </c>
      <c r="S350" s="11">
        <v>0</v>
      </c>
      <c r="T350" s="21">
        <v>0</v>
      </c>
    </row>
    <row r="351" spans="1:20" s="12" customFormat="1" ht="15.9" customHeight="1" x14ac:dyDescent="0.25">
      <c r="A351" s="9">
        <v>43585</v>
      </c>
      <c r="B351" s="25">
        <v>152276</v>
      </c>
      <c r="C351" s="11">
        <v>270000</v>
      </c>
      <c r="D351" s="26" t="s">
        <v>61</v>
      </c>
      <c r="E351" s="12" t="s">
        <v>368</v>
      </c>
      <c r="F351" s="12" t="s">
        <v>286</v>
      </c>
      <c r="G351" s="12" t="s">
        <v>366</v>
      </c>
      <c r="H351" s="13" t="s">
        <v>1100</v>
      </c>
      <c r="I351" s="12" t="s">
        <v>1069</v>
      </c>
      <c r="J351" s="12" t="s">
        <v>716</v>
      </c>
      <c r="K351" s="12" t="s">
        <v>881</v>
      </c>
      <c r="L351" s="14">
        <v>0</v>
      </c>
      <c r="M351" s="15">
        <v>0</v>
      </c>
      <c r="N351" s="15" t="s">
        <v>1108</v>
      </c>
      <c r="O351" s="14" t="s">
        <v>1108</v>
      </c>
      <c r="P351" s="20">
        <v>1982</v>
      </c>
      <c r="Q351" s="11">
        <v>1425</v>
      </c>
      <c r="R351" s="22">
        <v>2</v>
      </c>
      <c r="S351" s="22">
        <v>2</v>
      </c>
      <c r="T351" s="16" t="s">
        <v>1095</v>
      </c>
    </row>
    <row r="352" spans="1:20" s="12" customFormat="1" ht="15.9" customHeight="1" x14ac:dyDescent="0.25">
      <c r="A352" s="9">
        <v>43579</v>
      </c>
      <c r="B352" s="25">
        <v>152285</v>
      </c>
      <c r="C352" s="11">
        <v>12400</v>
      </c>
      <c r="D352" s="26" t="s">
        <v>302</v>
      </c>
      <c r="E352" s="12" t="s">
        <v>367</v>
      </c>
      <c r="F352" s="12" t="s">
        <v>285</v>
      </c>
      <c r="G352" s="12" t="s">
        <v>372</v>
      </c>
      <c r="H352" s="13" t="s">
        <v>1099</v>
      </c>
      <c r="J352" s="12" t="s">
        <v>303</v>
      </c>
      <c r="K352" s="12" t="s">
        <v>304</v>
      </c>
      <c r="L352" s="14">
        <f>M352*43560</f>
        <v>450018.36</v>
      </c>
      <c r="M352" s="15">
        <v>10.331</v>
      </c>
      <c r="N352" s="15">
        <f>C352/L352</f>
        <v>2.7554431334757098E-2</v>
      </c>
      <c r="O352" s="14">
        <f>C352/M352</f>
        <v>1200.2710289420193</v>
      </c>
      <c r="P352" s="21">
        <v>0</v>
      </c>
      <c r="Q352" s="11">
        <v>0</v>
      </c>
      <c r="R352" s="11">
        <v>0</v>
      </c>
      <c r="S352" s="11">
        <v>0</v>
      </c>
      <c r="T352" s="21">
        <v>0</v>
      </c>
    </row>
    <row r="353" spans="1:20" s="12" customFormat="1" ht="15.9" customHeight="1" x14ac:dyDescent="0.25">
      <c r="A353" s="9">
        <v>43579</v>
      </c>
      <c r="B353" s="25">
        <v>152273</v>
      </c>
      <c r="C353" s="11">
        <v>135000</v>
      </c>
      <c r="D353" s="26" t="s">
        <v>149</v>
      </c>
      <c r="E353" s="12" t="s">
        <v>367</v>
      </c>
      <c r="F353" s="12" t="s">
        <v>285</v>
      </c>
      <c r="G353" s="12" t="s">
        <v>1112</v>
      </c>
      <c r="H353" s="13" t="s">
        <v>1101</v>
      </c>
      <c r="I353" s="12" t="s">
        <v>548</v>
      </c>
      <c r="J353" s="12" t="s">
        <v>492</v>
      </c>
      <c r="K353" s="12" t="s">
        <v>428</v>
      </c>
      <c r="L353" s="14">
        <f>M353*43560</f>
        <v>9999.9820799999998</v>
      </c>
      <c r="M353" s="15">
        <v>0.22956799999999999</v>
      </c>
      <c r="N353" s="15">
        <f>C353/L353</f>
        <v>13.500024192043352</v>
      </c>
      <c r="O353" s="14"/>
      <c r="P353" s="21">
        <v>0</v>
      </c>
      <c r="Q353" s="11">
        <v>0</v>
      </c>
      <c r="R353" s="11">
        <v>0</v>
      </c>
      <c r="S353" s="11">
        <v>0</v>
      </c>
      <c r="T353" s="21">
        <v>0</v>
      </c>
    </row>
    <row r="354" spans="1:20" s="12" customFormat="1" ht="15.9" customHeight="1" x14ac:dyDescent="0.25">
      <c r="A354" s="9">
        <v>43567</v>
      </c>
      <c r="B354" s="25">
        <v>152261</v>
      </c>
      <c r="C354" s="11">
        <v>380000</v>
      </c>
      <c r="D354" s="26" t="s">
        <v>94</v>
      </c>
      <c r="E354" s="12" t="s">
        <v>368</v>
      </c>
      <c r="F354" s="12" t="s">
        <v>286</v>
      </c>
      <c r="G354" s="12" t="s">
        <v>366</v>
      </c>
      <c r="H354" s="13" t="s">
        <v>1100</v>
      </c>
      <c r="I354" s="12" t="s">
        <v>1070</v>
      </c>
      <c r="J354" s="12" t="s">
        <v>748</v>
      </c>
      <c r="K354" s="12" t="s">
        <v>785</v>
      </c>
      <c r="L354" s="14">
        <v>0</v>
      </c>
      <c r="M354" s="15">
        <v>0</v>
      </c>
      <c r="N354" s="15" t="s">
        <v>1108</v>
      </c>
      <c r="O354" s="14" t="s">
        <v>1108</v>
      </c>
      <c r="P354" s="20">
        <v>1982</v>
      </c>
      <c r="Q354" s="11">
        <v>1910</v>
      </c>
      <c r="R354" s="22">
        <v>3</v>
      </c>
      <c r="S354" s="22">
        <v>3</v>
      </c>
      <c r="T354" s="16" t="s">
        <v>1095</v>
      </c>
    </row>
    <row r="355" spans="1:20" s="12" customFormat="1" ht="15.9" customHeight="1" x14ac:dyDescent="0.25">
      <c r="A355" s="9">
        <v>43566</v>
      </c>
      <c r="B355" s="25">
        <v>152270</v>
      </c>
      <c r="C355" s="11">
        <v>315000</v>
      </c>
      <c r="D355" s="26" t="s">
        <v>148</v>
      </c>
      <c r="E355" s="12" t="s">
        <v>367</v>
      </c>
      <c r="F355" s="12" t="s">
        <v>285</v>
      </c>
      <c r="G355" s="12" t="s">
        <v>1112</v>
      </c>
      <c r="H355" s="13" t="s">
        <v>1101</v>
      </c>
      <c r="I355" s="18" t="s">
        <v>568</v>
      </c>
      <c r="J355" s="12" t="s">
        <v>512</v>
      </c>
      <c r="K355" s="12" t="s">
        <v>908</v>
      </c>
      <c r="L355" s="14">
        <f>M355*43560</f>
        <v>183823.19999999998</v>
      </c>
      <c r="M355" s="15">
        <v>4.22</v>
      </c>
      <c r="N355" s="15">
        <f>C355/L355</f>
        <v>1.7136030707767029</v>
      </c>
      <c r="O355" s="14">
        <f>C355/M355</f>
        <v>74644.549763033181</v>
      </c>
      <c r="P355" s="21">
        <v>0</v>
      </c>
      <c r="Q355" s="11">
        <v>0</v>
      </c>
      <c r="R355" s="11">
        <v>0</v>
      </c>
      <c r="S355" s="11">
        <v>0</v>
      </c>
      <c r="T355" s="21">
        <v>0</v>
      </c>
    </row>
    <row r="356" spans="1:20" s="12" customFormat="1" ht="15.9" customHeight="1" x14ac:dyDescent="0.25">
      <c r="A356" s="9">
        <v>43566</v>
      </c>
      <c r="B356" s="25">
        <v>152265</v>
      </c>
      <c r="C356" s="11">
        <v>11000</v>
      </c>
      <c r="D356" s="26" t="s">
        <v>147</v>
      </c>
      <c r="E356" s="12" t="s">
        <v>367</v>
      </c>
      <c r="F356" s="12" t="s">
        <v>285</v>
      </c>
      <c r="G356" s="12" t="s">
        <v>372</v>
      </c>
      <c r="H356" s="13" t="s">
        <v>1099</v>
      </c>
      <c r="J356" s="12" t="s">
        <v>750</v>
      </c>
      <c r="K356" s="12" t="s">
        <v>780</v>
      </c>
      <c r="L356" s="14">
        <f>M356*43560</f>
        <v>448668.00000000006</v>
      </c>
      <c r="M356" s="15">
        <v>10.3</v>
      </c>
      <c r="N356" s="15">
        <f>C356/L356</f>
        <v>2.4517014808276942E-2</v>
      </c>
      <c r="O356" s="14">
        <f>C356/M356</f>
        <v>1067.9611650485435</v>
      </c>
      <c r="P356" s="21">
        <v>0</v>
      </c>
      <c r="Q356" s="11">
        <v>0</v>
      </c>
      <c r="R356" s="11">
        <v>0</v>
      </c>
      <c r="S356" s="11">
        <v>0</v>
      </c>
      <c r="T356" s="21">
        <v>0</v>
      </c>
    </row>
    <row r="357" spans="1:20" s="12" customFormat="1" ht="15.9" customHeight="1" x14ac:dyDescent="0.25">
      <c r="A357" s="9">
        <v>43560</v>
      </c>
      <c r="B357" s="25">
        <v>152259</v>
      </c>
      <c r="C357" s="11">
        <v>1000</v>
      </c>
      <c r="D357" s="26" t="s">
        <v>300</v>
      </c>
      <c r="E357" s="12" t="s">
        <v>367</v>
      </c>
      <c r="F357" s="12" t="s">
        <v>285</v>
      </c>
      <c r="G357" s="12" t="s">
        <v>372</v>
      </c>
      <c r="H357" s="13" t="s">
        <v>1099</v>
      </c>
      <c r="J357" s="12" t="s">
        <v>301</v>
      </c>
      <c r="K357" s="12" t="s">
        <v>641</v>
      </c>
      <c r="L357" s="14">
        <f>M357*43560</f>
        <v>331752.95999999996</v>
      </c>
      <c r="M357" s="15">
        <v>7.6159999999999997</v>
      </c>
      <c r="N357" s="15">
        <f>C357/L357</f>
        <v>3.0142911158953945E-3</v>
      </c>
      <c r="O357" s="14">
        <f>C357/M357</f>
        <v>131.30252100840337</v>
      </c>
      <c r="P357" s="21">
        <v>0</v>
      </c>
      <c r="Q357" s="11">
        <v>0</v>
      </c>
      <c r="R357" s="11">
        <v>0</v>
      </c>
      <c r="S357" s="11">
        <v>0</v>
      </c>
      <c r="T357" s="21">
        <v>0</v>
      </c>
    </row>
    <row r="358" spans="1:20" s="12" customFormat="1" ht="15.9" customHeight="1" x14ac:dyDescent="0.25">
      <c r="A358" s="9">
        <v>43558</v>
      </c>
      <c r="B358" s="25">
        <v>152245</v>
      </c>
      <c r="C358" s="11">
        <v>106000</v>
      </c>
      <c r="D358" s="26" t="s">
        <v>146</v>
      </c>
      <c r="E358" s="12" t="s">
        <v>367</v>
      </c>
      <c r="F358" s="12" t="s">
        <v>285</v>
      </c>
      <c r="G358" s="12" t="s">
        <v>1112</v>
      </c>
      <c r="H358" s="13" t="s">
        <v>1101</v>
      </c>
      <c r="I358" s="12" t="s">
        <v>544</v>
      </c>
      <c r="J358" s="12" t="s">
        <v>488</v>
      </c>
      <c r="K358" s="12" t="s">
        <v>427</v>
      </c>
      <c r="L358" s="14">
        <f>M358*43560</f>
        <v>4999.9910399999999</v>
      </c>
      <c r="M358" s="15">
        <v>0.114784</v>
      </c>
      <c r="N358" s="15">
        <f>C358/L358</f>
        <v>21.200037990468079</v>
      </c>
      <c r="O358" s="14"/>
      <c r="P358" s="21">
        <v>0</v>
      </c>
      <c r="Q358" s="11">
        <v>0</v>
      </c>
      <c r="R358" s="11">
        <v>0</v>
      </c>
      <c r="S358" s="11">
        <v>0</v>
      </c>
      <c r="T358" s="21">
        <v>0</v>
      </c>
    </row>
    <row r="359" spans="1:20" s="12" customFormat="1" ht="15.9" customHeight="1" x14ac:dyDescent="0.25">
      <c r="A359" s="9">
        <v>43551</v>
      </c>
      <c r="B359" s="25">
        <v>152252</v>
      </c>
      <c r="C359" s="11">
        <v>122677</v>
      </c>
      <c r="D359" s="27" t="s">
        <v>298</v>
      </c>
      <c r="E359" s="12" t="s">
        <v>367</v>
      </c>
      <c r="F359" s="12" t="s">
        <v>285</v>
      </c>
      <c r="G359" s="12" t="s">
        <v>1122</v>
      </c>
      <c r="H359" s="13" t="s">
        <v>1099</v>
      </c>
      <c r="J359" s="12" t="s">
        <v>299</v>
      </c>
      <c r="K359" s="12" t="s">
        <v>144</v>
      </c>
      <c r="L359" s="14">
        <f>M359*43560</f>
        <v>723880.08</v>
      </c>
      <c r="M359" s="15">
        <v>16.617999999999999</v>
      </c>
      <c r="N359" s="15">
        <f>C359/L359</f>
        <v>0.16947144062867431</v>
      </c>
      <c r="O359" s="14">
        <f>C359/M359</f>
        <v>7382.175953785053</v>
      </c>
      <c r="P359" s="21">
        <v>0</v>
      </c>
      <c r="Q359" s="11">
        <v>0</v>
      </c>
      <c r="R359" s="11">
        <v>0</v>
      </c>
      <c r="S359" s="11">
        <v>0</v>
      </c>
      <c r="T359" s="21">
        <v>0</v>
      </c>
    </row>
    <row r="360" spans="1:20" s="12" customFormat="1" ht="15.9" customHeight="1" x14ac:dyDescent="0.25">
      <c r="A360" s="9">
        <v>43545</v>
      </c>
      <c r="B360" s="25">
        <v>152236</v>
      </c>
      <c r="C360" s="11">
        <v>359700</v>
      </c>
      <c r="D360" s="27" t="s">
        <v>80</v>
      </c>
      <c r="E360" s="12" t="s">
        <v>365</v>
      </c>
      <c r="F360" s="18" t="s">
        <v>286</v>
      </c>
      <c r="G360" s="12" t="s">
        <v>1109</v>
      </c>
      <c r="H360" s="13" t="s">
        <v>1101</v>
      </c>
      <c r="I360" s="18" t="s">
        <v>1015</v>
      </c>
      <c r="J360" s="12" t="s">
        <v>683</v>
      </c>
      <c r="K360" s="12" t="s">
        <v>79</v>
      </c>
      <c r="L360" s="14">
        <f>M360*43560</f>
        <v>7499.9865599999994</v>
      </c>
      <c r="M360" s="15">
        <v>0.172176</v>
      </c>
      <c r="N360" s="15" t="s">
        <v>1108</v>
      </c>
      <c r="O360" s="14" t="s">
        <v>1108</v>
      </c>
      <c r="P360" s="20">
        <v>1895</v>
      </c>
      <c r="Q360" s="11">
        <v>2148</v>
      </c>
      <c r="R360" s="22">
        <v>3</v>
      </c>
      <c r="S360" s="22">
        <v>2</v>
      </c>
      <c r="T360" s="16" t="s">
        <v>413</v>
      </c>
    </row>
    <row r="361" spans="1:20" s="12" customFormat="1" ht="15.9" customHeight="1" x14ac:dyDescent="0.25">
      <c r="A361" s="9">
        <v>43542</v>
      </c>
      <c r="B361" s="25">
        <v>152278</v>
      </c>
      <c r="C361" s="11">
        <v>3000</v>
      </c>
      <c r="D361" s="27" t="s">
        <v>145</v>
      </c>
      <c r="E361" s="12" t="s">
        <v>367</v>
      </c>
      <c r="F361" s="12" t="s">
        <v>285</v>
      </c>
      <c r="G361" s="12" t="s">
        <v>372</v>
      </c>
      <c r="H361" s="13" t="s">
        <v>1099</v>
      </c>
      <c r="J361" s="12" t="s">
        <v>143</v>
      </c>
      <c r="K361" s="12" t="s">
        <v>144</v>
      </c>
      <c r="L361" s="14">
        <f>M361*43560</f>
        <v>501811.19999999995</v>
      </c>
      <c r="M361" s="15">
        <v>11.52</v>
      </c>
      <c r="N361" s="15">
        <f>C361/L361</f>
        <v>5.9783440465258656E-3</v>
      </c>
      <c r="O361" s="14">
        <f>C361/M361</f>
        <v>260.41666666666669</v>
      </c>
      <c r="P361" s="21">
        <v>0</v>
      </c>
      <c r="Q361" s="11">
        <v>0</v>
      </c>
      <c r="R361" s="11">
        <v>0</v>
      </c>
      <c r="S361" s="11">
        <v>0</v>
      </c>
      <c r="T361" s="21">
        <v>0</v>
      </c>
    </row>
    <row r="362" spans="1:20" s="12" customFormat="1" ht="15.9" customHeight="1" x14ac:dyDescent="0.25">
      <c r="A362" s="9">
        <v>43537</v>
      </c>
      <c r="B362" s="25">
        <v>152238</v>
      </c>
      <c r="C362" s="11">
        <v>175000</v>
      </c>
      <c r="D362" s="26" t="s">
        <v>296</v>
      </c>
      <c r="E362" s="12" t="s">
        <v>367</v>
      </c>
      <c r="F362" s="12" t="s">
        <v>285</v>
      </c>
      <c r="G362" s="12" t="s">
        <v>372</v>
      </c>
      <c r="H362" s="13" t="s">
        <v>1099</v>
      </c>
      <c r="I362" s="12" t="s">
        <v>982</v>
      </c>
      <c r="J362" s="12" t="s">
        <v>706</v>
      </c>
      <c r="K362" s="12" t="s">
        <v>297</v>
      </c>
      <c r="L362" s="14">
        <f>M362*43560</f>
        <v>610885.43999999994</v>
      </c>
      <c r="M362" s="15">
        <v>14.023999999999999</v>
      </c>
      <c r="N362" s="15">
        <f>C362/L362</f>
        <v>0.28646942379245449</v>
      </c>
      <c r="O362" s="14">
        <f>C362/M362</f>
        <v>12478.608100399317</v>
      </c>
      <c r="P362" s="21">
        <v>0</v>
      </c>
      <c r="Q362" s="11">
        <v>0</v>
      </c>
      <c r="R362" s="11">
        <v>0</v>
      </c>
      <c r="S362" s="11">
        <v>0</v>
      </c>
      <c r="T362" s="21">
        <v>0</v>
      </c>
    </row>
    <row r="363" spans="1:20" s="12" customFormat="1" ht="15.9" customHeight="1" x14ac:dyDescent="0.25">
      <c r="A363" s="9">
        <v>43536</v>
      </c>
      <c r="B363" s="25">
        <v>152232</v>
      </c>
      <c r="C363" s="11">
        <v>30000</v>
      </c>
      <c r="D363" s="26" t="s">
        <v>142</v>
      </c>
      <c r="E363" s="12" t="s">
        <v>367</v>
      </c>
      <c r="F363" s="12" t="s">
        <v>285</v>
      </c>
      <c r="G363" s="12" t="s">
        <v>1112</v>
      </c>
      <c r="H363" s="13" t="s">
        <v>1101</v>
      </c>
      <c r="I363" s="12" t="s">
        <v>551</v>
      </c>
      <c r="J363" s="12" t="s">
        <v>425</v>
      </c>
      <c r="K363" s="12" t="s">
        <v>426</v>
      </c>
      <c r="L363" s="14">
        <f>M363*43560</f>
        <v>59999.979599999999</v>
      </c>
      <c r="M363" s="15">
        <v>1.37741</v>
      </c>
      <c r="N363" s="15">
        <f>C363/L363</f>
        <v>0.50000017000005781</v>
      </c>
      <c r="O363" s="14">
        <f>C363/M363</f>
        <v>21780.007405202516</v>
      </c>
      <c r="P363" s="21">
        <v>0</v>
      </c>
      <c r="Q363" s="11">
        <v>0</v>
      </c>
      <c r="R363" s="11">
        <v>0</v>
      </c>
      <c r="S363" s="11">
        <v>0</v>
      </c>
      <c r="T363" s="21">
        <v>0</v>
      </c>
    </row>
    <row r="364" spans="1:20" s="12" customFormat="1" ht="15.9" customHeight="1" x14ac:dyDescent="0.25">
      <c r="A364" s="9">
        <v>43531</v>
      </c>
      <c r="B364" s="25">
        <v>152214</v>
      </c>
      <c r="C364" s="11">
        <v>23000</v>
      </c>
      <c r="D364" s="26" t="s">
        <v>141</v>
      </c>
      <c r="E364" s="12" t="s">
        <v>367</v>
      </c>
      <c r="F364" s="12" t="s">
        <v>285</v>
      </c>
      <c r="G364" s="18" t="s">
        <v>372</v>
      </c>
      <c r="H364" s="13" t="s">
        <v>1099</v>
      </c>
      <c r="J364" s="12" t="s">
        <v>662</v>
      </c>
      <c r="K364" s="12" t="s">
        <v>641</v>
      </c>
      <c r="L364" s="14">
        <f>M364*43560</f>
        <v>290109.60000000003</v>
      </c>
      <c r="M364" s="15">
        <v>6.66</v>
      </c>
      <c r="N364" s="15">
        <f>C364/L364</f>
        <v>7.9280382310685335E-2</v>
      </c>
      <c r="O364" s="14">
        <f>C364/M364</f>
        <v>3453.4534534534532</v>
      </c>
      <c r="P364" s="21">
        <v>0</v>
      </c>
      <c r="Q364" s="11">
        <v>0</v>
      </c>
      <c r="R364" s="11">
        <v>0</v>
      </c>
      <c r="S364" s="11">
        <v>0</v>
      </c>
      <c r="T364" s="21">
        <v>0</v>
      </c>
    </row>
    <row r="365" spans="1:20" s="12" customFormat="1" ht="15.9" customHeight="1" x14ac:dyDescent="0.25">
      <c r="A365" s="9">
        <v>43530</v>
      </c>
      <c r="B365" s="25">
        <v>152216</v>
      </c>
      <c r="C365" s="11">
        <v>761910</v>
      </c>
      <c r="D365" s="26" t="s">
        <v>295</v>
      </c>
      <c r="E365" s="12" t="s">
        <v>365</v>
      </c>
      <c r="F365" s="18" t="s">
        <v>286</v>
      </c>
      <c r="G365" s="18" t="s">
        <v>1111</v>
      </c>
      <c r="H365" s="13" t="s">
        <v>1101</v>
      </c>
      <c r="I365" s="18" t="s">
        <v>931</v>
      </c>
      <c r="J365" s="12" t="s">
        <v>653</v>
      </c>
      <c r="K365" s="12" t="s">
        <v>787</v>
      </c>
      <c r="L365" s="14">
        <f>M365*43560</f>
        <v>4999.9910399999999</v>
      </c>
      <c r="M365" s="15">
        <v>0.114784</v>
      </c>
      <c r="N365" s="15" t="s">
        <v>1108</v>
      </c>
      <c r="O365" s="14" t="s">
        <v>1108</v>
      </c>
      <c r="P365" s="20">
        <v>2001</v>
      </c>
      <c r="Q365" s="11">
        <v>2038</v>
      </c>
      <c r="R365" s="22">
        <v>1</v>
      </c>
      <c r="S365" s="22">
        <v>2</v>
      </c>
      <c r="T365" s="16" t="s">
        <v>422</v>
      </c>
    </row>
    <row r="366" spans="1:20" s="12" customFormat="1" ht="15.9" customHeight="1" x14ac:dyDescent="0.25">
      <c r="A366" s="9">
        <v>43522</v>
      </c>
      <c r="B366" s="25">
        <v>152227</v>
      </c>
      <c r="C366" s="11">
        <v>55700</v>
      </c>
      <c r="D366" s="26" t="s">
        <v>140</v>
      </c>
      <c r="E366" s="12" t="s">
        <v>367</v>
      </c>
      <c r="F366" s="12" t="s">
        <v>285</v>
      </c>
      <c r="G366" s="12" t="s">
        <v>372</v>
      </c>
      <c r="H366" s="13" t="s">
        <v>1099</v>
      </c>
      <c r="J366" s="12" t="s">
        <v>138</v>
      </c>
      <c r="K366" s="12" t="s">
        <v>863</v>
      </c>
      <c r="L366" s="14">
        <f>M366*43560</f>
        <v>449974.8</v>
      </c>
      <c r="M366" s="15">
        <v>10.33</v>
      </c>
      <c r="N366" s="15">
        <f>C366/L366</f>
        <v>0.12378470972152218</v>
      </c>
      <c r="O366" s="14">
        <f>C366/M366</f>
        <v>5392.0619554695058</v>
      </c>
      <c r="P366" s="21">
        <v>0</v>
      </c>
      <c r="Q366" s="11">
        <v>0</v>
      </c>
      <c r="R366" s="11">
        <v>0</v>
      </c>
      <c r="S366" s="11">
        <v>0</v>
      </c>
      <c r="T366" s="21">
        <v>0</v>
      </c>
    </row>
    <row r="367" spans="1:20" s="12" customFormat="1" ht="15.9" customHeight="1" x14ac:dyDescent="0.25">
      <c r="A367" s="9">
        <v>43522</v>
      </c>
      <c r="B367" s="25">
        <v>152204</v>
      </c>
      <c r="C367" s="11">
        <v>23000</v>
      </c>
      <c r="D367" s="26" t="s">
        <v>137</v>
      </c>
      <c r="E367" s="12" t="s">
        <v>367</v>
      </c>
      <c r="F367" s="12" t="s">
        <v>285</v>
      </c>
      <c r="G367" s="12" t="s">
        <v>1112</v>
      </c>
      <c r="H367" s="13" t="s">
        <v>1099</v>
      </c>
      <c r="I367" s="12" t="s">
        <v>1030</v>
      </c>
      <c r="J367" s="12" t="s">
        <v>615</v>
      </c>
      <c r="K367" s="12" t="s">
        <v>641</v>
      </c>
      <c r="L367" s="14">
        <f>M367*43560</f>
        <v>4999.9910399999999</v>
      </c>
      <c r="M367" s="15">
        <v>0.114784</v>
      </c>
      <c r="N367" s="15">
        <f>C367/L367</f>
        <v>4.6000082432147718</v>
      </c>
      <c r="O367" s="14"/>
      <c r="P367" s="21">
        <v>0</v>
      </c>
      <c r="Q367" s="11">
        <v>0</v>
      </c>
      <c r="R367" s="11">
        <v>0</v>
      </c>
      <c r="S367" s="11">
        <v>0</v>
      </c>
      <c r="T367" s="21">
        <v>0</v>
      </c>
    </row>
    <row r="368" spans="1:20" s="12" customFormat="1" ht="15.9" customHeight="1" x14ac:dyDescent="0.25">
      <c r="A368" s="9">
        <v>43516</v>
      </c>
      <c r="B368" s="25">
        <v>152194</v>
      </c>
      <c r="C368" s="11">
        <v>215000</v>
      </c>
      <c r="D368" s="26" t="s">
        <v>40</v>
      </c>
      <c r="E368" s="12" t="s">
        <v>368</v>
      </c>
      <c r="F368" s="12" t="s">
        <v>286</v>
      </c>
      <c r="G368" s="12" t="s">
        <v>366</v>
      </c>
      <c r="H368" s="13" t="s">
        <v>1100</v>
      </c>
      <c r="I368" s="12" t="s">
        <v>1071</v>
      </c>
      <c r="J368" s="12" t="s">
        <v>602</v>
      </c>
      <c r="K368" s="12" t="s">
        <v>794</v>
      </c>
      <c r="L368" s="14">
        <v>0</v>
      </c>
      <c r="M368" s="15">
        <v>0</v>
      </c>
      <c r="N368" s="15" t="s">
        <v>1108</v>
      </c>
      <c r="O368" s="14" t="s">
        <v>1108</v>
      </c>
      <c r="P368" s="20">
        <v>1983</v>
      </c>
      <c r="Q368" s="11">
        <v>1110</v>
      </c>
      <c r="R368" s="22">
        <v>2</v>
      </c>
      <c r="S368" s="22">
        <v>2</v>
      </c>
      <c r="T368" s="16" t="s">
        <v>422</v>
      </c>
    </row>
    <row r="369" spans="1:20" s="12" customFormat="1" ht="15.9" customHeight="1" x14ac:dyDescent="0.25">
      <c r="A369" s="9">
        <v>43515</v>
      </c>
      <c r="B369" s="25">
        <v>152279</v>
      </c>
      <c r="C369" s="11">
        <v>8000</v>
      </c>
      <c r="D369" s="26" t="s">
        <v>135</v>
      </c>
      <c r="E369" s="12" t="s">
        <v>367</v>
      </c>
      <c r="F369" s="12" t="s">
        <v>285</v>
      </c>
      <c r="G369" s="12" t="s">
        <v>372</v>
      </c>
      <c r="H369" s="13" t="s">
        <v>1099</v>
      </c>
      <c r="J369" s="12" t="s">
        <v>751</v>
      </c>
      <c r="K369" s="12" t="s">
        <v>901</v>
      </c>
      <c r="L369" s="14">
        <f>M369*43560</f>
        <v>358498.80000000005</v>
      </c>
      <c r="M369" s="15">
        <v>8.23</v>
      </c>
      <c r="N369" s="15">
        <f>C369/L369</f>
        <v>2.231527692700784E-2</v>
      </c>
      <c r="O369" s="14">
        <f>C369/M369</f>
        <v>972.05346294046171</v>
      </c>
      <c r="P369" s="21">
        <v>0</v>
      </c>
      <c r="Q369" s="11">
        <v>0</v>
      </c>
      <c r="R369" s="11">
        <v>0</v>
      </c>
      <c r="S369" s="11">
        <v>0</v>
      </c>
      <c r="T369" s="21">
        <v>0</v>
      </c>
    </row>
    <row r="370" spans="1:20" s="12" customFormat="1" ht="15.9" customHeight="1" x14ac:dyDescent="0.25">
      <c r="A370" s="9">
        <v>43515</v>
      </c>
      <c r="B370" s="25">
        <v>152211</v>
      </c>
      <c r="C370" s="11">
        <v>27500</v>
      </c>
      <c r="D370" s="26" t="s">
        <v>136</v>
      </c>
      <c r="E370" s="12" t="s">
        <v>367</v>
      </c>
      <c r="F370" s="12" t="s">
        <v>285</v>
      </c>
      <c r="G370" s="12" t="s">
        <v>372</v>
      </c>
      <c r="H370" s="13" t="s">
        <v>1099</v>
      </c>
      <c r="J370" s="12" t="s">
        <v>751</v>
      </c>
      <c r="K370" s="12" t="s">
        <v>901</v>
      </c>
      <c r="L370" s="14">
        <f>M370*43560</f>
        <v>117176.4</v>
      </c>
      <c r="M370" s="15">
        <v>2.69</v>
      </c>
      <c r="N370" s="15">
        <f>C370/L370</f>
        <v>0.23468889639893359</v>
      </c>
      <c r="O370" s="14">
        <f>C370/M370</f>
        <v>10223.048327137547</v>
      </c>
      <c r="P370" s="21">
        <v>0</v>
      </c>
      <c r="Q370" s="11">
        <v>0</v>
      </c>
      <c r="R370" s="11">
        <v>0</v>
      </c>
      <c r="S370" s="11">
        <v>0</v>
      </c>
      <c r="T370" s="21">
        <v>0</v>
      </c>
    </row>
    <row r="371" spans="1:20" s="12" customFormat="1" ht="15.9" customHeight="1" x14ac:dyDescent="0.25">
      <c r="A371" s="9">
        <v>43501</v>
      </c>
      <c r="B371" s="25">
        <v>152220</v>
      </c>
      <c r="C371" s="11">
        <v>10000</v>
      </c>
      <c r="D371" s="26" t="s">
        <v>292</v>
      </c>
      <c r="E371" s="12" t="s">
        <v>367</v>
      </c>
      <c r="F371" s="12" t="s">
        <v>285</v>
      </c>
      <c r="G371" s="12" t="s">
        <v>372</v>
      </c>
      <c r="H371" s="13" t="s">
        <v>1099</v>
      </c>
      <c r="J371" s="12" t="s">
        <v>293</v>
      </c>
      <c r="K371" s="12" t="s">
        <v>294</v>
      </c>
      <c r="L371" s="14">
        <f>M371*43560</f>
        <v>900036.72</v>
      </c>
      <c r="M371" s="15">
        <v>20.661999999999999</v>
      </c>
      <c r="N371" s="15">
        <f>C371/L371</f>
        <v>1.1110657796273023E-2</v>
      </c>
      <c r="O371" s="14">
        <f>C371/M371</f>
        <v>483.98025360565293</v>
      </c>
      <c r="P371" s="21">
        <v>0</v>
      </c>
      <c r="Q371" s="11">
        <v>0</v>
      </c>
      <c r="R371" s="11">
        <v>0</v>
      </c>
      <c r="S371" s="11">
        <v>0</v>
      </c>
      <c r="T371" s="21">
        <v>0</v>
      </c>
    </row>
    <row r="372" spans="1:20" s="12" customFormat="1" ht="15.9" customHeight="1" x14ac:dyDescent="0.25">
      <c r="A372" s="9">
        <v>43495</v>
      </c>
      <c r="B372" s="25">
        <v>152172</v>
      </c>
      <c r="C372" s="11">
        <v>276000</v>
      </c>
      <c r="D372" s="26" t="s">
        <v>64</v>
      </c>
      <c r="E372" s="12" t="s">
        <v>365</v>
      </c>
      <c r="F372" s="12" t="s">
        <v>286</v>
      </c>
      <c r="G372" s="12" t="s">
        <v>1109</v>
      </c>
      <c r="H372" s="13" t="s">
        <v>1101</v>
      </c>
      <c r="I372" s="12" t="s">
        <v>990</v>
      </c>
      <c r="J372" s="12" t="s">
        <v>62</v>
      </c>
      <c r="K372" s="12" t="s">
        <v>63</v>
      </c>
      <c r="L372" s="14">
        <f>M372*43560</f>
        <v>4999.9910399999999</v>
      </c>
      <c r="M372" s="15">
        <v>0.114784</v>
      </c>
      <c r="N372" s="15" t="s">
        <v>1108</v>
      </c>
      <c r="O372" s="14" t="s">
        <v>1108</v>
      </c>
      <c r="P372" s="20">
        <v>1900</v>
      </c>
      <c r="Q372" s="11">
        <v>834</v>
      </c>
      <c r="R372" s="22">
        <v>2</v>
      </c>
      <c r="S372" s="22">
        <v>1</v>
      </c>
      <c r="T372" s="16" t="s">
        <v>414</v>
      </c>
    </row>
    <row r="373" spans="1:20" s="12" customFormat="1" ht="15.9" customHeight="1" x14ac:dyDescent="0.25">
      <c r="A373" s="9">
        <v>43493</v>
      </c>
      <c r="B373" s="25">
        <v>152169</v>
      </c>
      <c r="C373" s="11">
        <v>30000</v>
      </c>
      <c r="D373" s="26" t="s">
        <v>134</v>
      </c>
      <c r="E373" s="12" t="s">
        <v>367</v>
      </c>
      <c r="F373" s="12" t="s">
        <v>285</v>
      </c>
      <c r="G373" s="12" t="s">
        <v>372</v>
      </c>
      <c r="H373" s="13" t="s">
        <v>1099</v>
      </c>
      <c r="J373" s="12" t="s">
        <v>669</v>
      </c>
      <c r="K373" s="12" t="s">
        <v>766</v>
      </c>
      <c r="L373" s="14">
        <f>M373*43560</f>
        <v>428151.24000000005</v>
      </c>
      <c r="M373" s="15">
        <v>9.8290000000000006</v>
      </c>
      <c r="N373" s="15">
        <f>C373/L373</f>
        <v>7.0068698154418504E-2</v>
      </c>
      <c r="O373" s="14">
        <f>C373/M373</f>
        <v>3052.1924916064704</v>
      </c>
      <c r="P373" s="21">
        <v>0</v>
      </c>
      <c r="Q373" s="11">
        <v>0</v>
      </c>
      <c r="R373" s="11">
        <v>0</v>
      </c>
      <c r="S373" s="11">
        <v>0</v>
      </c>
      <c r="T373" s="21">
        <v>0</v>
      </c>
    </row>
    <row r="374" spans="1:20" s="12" customFormat="1" ht="15.9" customHeight="1" x14ac:dyDescent="0.25">
      <c r="A374" s="9">
        <v>43476</v>
      </c>
      <c r="B374" s="25">
        <v>152156</v>
      </c>
      <c r="C374" s="11">
        <v>395000</v>
      </c>
      <c r="D374" s="26" t="s">
        <v>99</v>
      </c>
      <c r="E374" s="12" t="s">
        <v>368</v>
      </c>
      <c r="F374" s="12" t="s">
        <v>286</v>
      </c>
      <c r="G374" s="12" t="s">
        <v>366</v>
      </c>
      <c r="H374" s="13" t="s">
        <v>1100</v>
      </c>
      <c r="I374" s="12" t="s">
        <v>1072</v>
      </c>
      <c r="J374" s="12" t="s">
        <v>98</v>
      </c>
      <c r="K374" s="12" t="s">
        <v>824</v>
      </c>
      <c r="L374" s="14">
        <v>0</v>
      </c>
      <c r="M374" s="15">
        <v>0</v>
      </c>
      <c r="N374" s="15" t="s">
        <v>1108</v>
      </c>
      <c r="O374" s="14" t="s">
        <v>1108</v>
      </c>
      <c r="P374" s="20">
        <v>1982</v>
      </c>
      <c r="Q374" s="11">
        <v>2220</v>
      </c>
      <c r="R374" s="22">
        <v>3</v>
      </c>
      <c r="S374" s="22">
        <v>3</v>
      </c>
      <c r="T374" s="16" t="s">
        <v>1095</v>
      </c>
    </row>
    <row r="375" spans="1:20" s="12" customFormat="1" ht="15.9" customHeight="1" x14ac:dyDescent="0.25">
      <c r="A375" s="9">
        <v>43475</v>
      </c>
      <c r="B375" s="25">
        <v>152148</v>
      </c>
      <c r="C375" s="11">
        <v>96000</v>
      </c>
      <c r="D375" s="26" t="s">
        <v>133</v>
      </c>
      <c r="E375" s="12" t="s">
        <v>367</v>
      </c>
      <c r="F375" s="12" t="s">
        <v>285</v>
      </c>
      <c r="G375" s="12" t="s">
        <v>372</v>
      </c>
      <c r="H375" s="13" t="s">
        <v>1099</v>
      </c>
      <c r="I375" s="12" t="s">
        <v>983</v>
      </c>
      <c r="J375" s="12" t="s">
        <v>132</v>
      </c>
      <c r="K375" s="12" t="s">
        <v>790</v>
      </c>
      <c r="L375" s="14">
        <f>M375*43560</f>
        <v>137214</v>
      </c>
      <c r="M375" s="15">
        <v>3.15</v>
      </c>
      <c r="N375" s="15">
        <f>C375/L375</f>
        <v>0.6996370632734269</v>
      </c>
      <c r="O375" s="14">
        <f>C375/M375</f>
        <v>30476.190476190477</v>
      </c>
      <c r="P375" s="21">
        <v>0</v>
      </c>
      <c r="Q375" s="11">
        <v>0</v>
      </c>
      <c r="R375" s="11">
        <v>0</v>
      </c>
      <c r="S375" s="11">
        <v>0</v>
      </c>
      <c r="T375" s="21">
        <v>0</v>
      </c>
    </row>
    <row r="376" spans="1:20" s="12" customFormat="1" ht="15.9" customHeight="1" x14ac:dyDescent="0.25">
      <c r="A376" s="9">
        <v>43469</v>
      </c>
      <c r="B376" s="25">
        <v>152127</v>
      </c>
      <c r="C376" s="11">
        <v>110000</v>
      </c>
      <c r="D376" s="26" t="s">
        <v>131</v>
      </c>
      <c r="E376" s="12" t="s">
        <v>367</v>
      </c>
      <c r="F376" s="18" t="s">
        <v>285</v>
      </c>
      <c r="G376" s="12" t="s">
        <v>1112</v>
      </c>
      <c r="H376" s="13" t="s">
        <v>1101</v>
      </c>
      <c r="I376" s="18" t="s">
        <v>1036</v>
      </c>
      <c r="J376" s="12" t="s">
        <v>241</v>
      </c>
      <c r="K376" s="12" t="s">
        <v>424</v>
      </c>
      <c r="L376" s="14">
        <f>M376*43560</f>
        <v>7499.9865599999994</v>
      </c>
      <c r="M376" s="15">
        <v>0.172176</v>
      </c>
      <c r="N376" s="15">
        <f>C376/L376</f>
        <v>14.666692949380433</v>
      </c>
      <c r="O376" s="14"/>
      <c r="P376" s="21">
        <v>0</v>
      </c>
      <c r="Q376" s="11">
        <v>0</v>
      </c>
      <c r="R376" s="11">
        <v>0</v>
      </c>
      <c r="S376" s="11">
        <v>0</v>
      </c>
      <c r="T376" s="21">
        <v>0</v>
      </c>
    </row>
  </sheetData>
  <sortState xmlns:xlrd2="http://schemas.microsoft.com/office/spreadsheetml/2017/richdata2" ref="A2:U376">
    <sortCondition descending="1" ref="A2:A376"/>
    <sortCondition descending="1" ref="B2:B376"/>
  </sortState>
  <conditionalFormatting sqref="B37:B1048576 B1:B4 B6:B15">
    <cfRule type="duplicateValues" dxfId="4" priority="5"/>
  </conditionalFormatting>
  <conditionalFormatting sqref="B1:B4 B6:B1048576">
    <cfRule type="duplicateValues" dxfId="3" priority="3"/>
  </conditionalFormatting>
  <conditionalFormatting sqref="B16:B36">
    <cfRule type="duplicateValues" dxfId="2" priority="13"/>
  </conditionalFormatting>
  <conditionalFormatting sqref="B5">
    <cfRule type="duplicateValues" dxfId="1" priority="2"/>
  </conditionalFormatting>
  <conditionalFormatting sqref="B5">
    <cfRule type="duplicateValues" dxfId="0" priority="1"/>
  </conditionalFormatting>
  <printOptions horizontalCentered="1"/>
  <pageMargins left="0.45" right="0.45" top="0.75" bottom="0.75" header="0.3" footer="0.3"/>
  <pageSetup paperSize="17" scale="72" fitToHeight="0" orientation="landscape" r:id="rId1"/>
  <headerFooter>
    <oddHeader>&amp;LProperty Sales in San Juan County Colorado: Jan 2019 - Dec 2021&amp;RSorted by Sale Date
San Juan County Assessor Records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San Juan County Sales List</vt:lpstr>
      <vt:lpstr>'San Juan County Sales List'!Print_Area</vt:lpstr>
      <vt:lpstr>'San Juan County Sales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Kimberly Buck</cp:lastModifiedBy>
  <cp:lastPrinted>2021-09-16T20:46:02Z</cp:lastPrinted>
  <dcterms:created xsi:type="dcterms:W3CDTF">2021-07-02T17:23:30Z</dcterms:created>
  <dcterms:modified xsi:type="dcterms:W3CDTF">2022-01-10T23:43:39Z</dcterms:modified>
</cp:coreProperties>
</file>